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dimeo\Desktop\"/>
    </mc:Choice>
  </mc:AlternateContent>
  <bookViews>
    <workbookView xWindow="0" yWindow="0" windowWidth="28800" windowHeight="12435"/>
  </bookViews>
  <sheets>
    <sheet name="Condomini" sheetId="1" r:id="rId1"/>
    <sheet name="Singole unità_Villette_Ed. Res " sheetId="2" r:id="rId2"/>
  </sheets>
  <calcPr calcId="152511"/>
  <extLst>
    <ext uri="GoogleSheetsCustomDataVersion1">
      <go:sheetsCustomData xmlns:go="http://customooxmlschemas.google.com/" r:id="rId6" roundtripDataSignature="AMtx7mh+QJdZe1VWFdzV33GL77bCH3iNHA=="/>
    </ext>
  </extLst>
</workbook>
</file>

<file path=xl/calcChain.xml><?xml version="1.0" encoding="utf-8"?>
<calcChain xmlns="http://schemas.openxmlformats.org/spreadsheetml/2006/main">
  <c r="E55" i="2" l="1"/>
  <c r="D55" i="2"/>
  <c r="F54" i="2"/>
  <c r="G54" i="2" s="1"/>
  <c r="H53" i="2"/>
  <c r="F53" i="2"/>
  <c r="G53" i="2" s="1"/>
  <c r="G52" i="2"/>
  <c r="F52" i="2"/>
  <c r="F51" i="2"/>
  <c r="G51" i="2" s="1"/>
  <c r="F50" i="2"/>
  <c r="G49" i="2"/>
  <c r="F49" i="2"/>
  <c r="H48" i="2"/>
  <c r="F48" i="2" s="1"/>
  <c r="G48" i="2" s="1"/>
  <c r="F47" i="2"/>
  <c r="H46" i="2"/>
  <c r="F46" i="2" s="1"/>
  <c r="G46" i="2" s="1"/>
  <c r="H45" i="2"/>
  <c r="F45" i="2"/>
  <c r="G45" i="2" s="1"/>
  <c r="H44" i="2"/>
  <c r="F44" i="2"/>
  <c r="G44" i="2" s="1"/>
  <c r="H43" i="2"/>
  <c r="F43" i="2" s="1"/>
  <c r="G43" i="2" s="1"/>
  <c r="H42" i="2"/>
  <c r="F42" i="2" s="1"/>
  <c r="G42" i="2" s="1"/>
  <c r="H41" i="2"/>
  <c r="F41" i="2"/>
  <c r="G41" i="2" s="1"/>
  <c r="H40" i="2"/>
  <c r="F40" i="2"/>
  <c r="G40" i="2" s="1"/>
  <c r="H39" i="2"/>
  <c r="F39" i="2" s="1"/>
  <c r="G39" i="2" s="1"/>
  <c r="H38" i="2"/>
  <c r="F38" i="2" s="1"/>
  <c r="G38" i="2" s="1"/>
  <c r="F37" i="2"/>
  <c r="G37" i="2" s="1"/>
  <c r="G36" i="2"/>
  <c r="F36" i="2"/>
  <c r="F35" i="2"/>
  <c r="G35" i="2" s="1"/>
  <c r="H34" i="2"/>
  <c r="F34" i="2" s="1"/>
  <c r="G34" i="2" s="1"/>
  <c r="F33" i="2"/>
  <c r="G33" i="2" s="1"/>
  <c r="G32" i="2"/>
  <c r="F32" i="2"/>
  <c r="F31" i="2"/>
  <c r="G31" i="2" s="1"/>
  <c r="H30" i="2"/>
  <c r="F30" i="2"/>
  <c r="G30" i="2" s="1"/>
  <c r="F29" i="2"/>
  <c r="H28" i="2"/>
  <c r="F28" i="2"/>
  <c r="G28" i="2" s="1"/>
  <c r="H27" i="2"/>
  <c r="F27" i="2" s="1"/>
  <c r="G27" i="2" s="1"/>
  <c r="H26" i="2"/>
  <c r="F26" i="2" s="1"/>
  <c r="G26" i="2" s="1"/>
  <c r="H25" i="2"/>
  <c r="F25" i="2"/>
  <c r="G25" i="2" s="1"/>
  <c r="H24" i="2"/>
  <c r="F24" i="2"/>
  <c r="G24" i="2" s="1"/>
  <c r="H23" i="2"/>
  <c r="F23" i="2" s="1"/>
  <c r="G23" i="2" s="1"/>
  <c r="H22" i="2"/>
  <c r="F22" i="2" s="1"/>
  <c r="G22" i="2" s="1"/>
  <c r="H21" i="2"/>
  <c r="F21" i="2"/>
  <c r="G21" i="2" s="1"/>
  <c r="G20" i="2"/>
  <c r="F20" i="2"/>
  <c r="F19" i="2"/>
  <c r="G19" i="2" s="1"/>
  <c r="G18" i="2"/>
  <c r="F18" i="2"/>
  <c r="E60" i="1"/>
  <c r="D60" i="1"/>
  <c r="F59" i="1"/>
  <c r="G59" i="1" s="1"/>
  <c r="H58" i="1"/>
  <c r="F58" i="1" s="1"/>
  <c r="G58" i="1" s="1"/>
  <c r="G57" i="1"/>
  <c r="F57" i="1"/>
  <c r="G56" i="1"/>
  <c r="F56" i="1"/>
  <c r="F55" i="1"/>
  <c r="F54" i="1"/>
  <c r="G54" i="1" s="1"/>
  <c r="H53" i="1"/>
  <c r="G53" i="1"/>
  <c r="F53" i="1"/>
  <c r="F52" i="1"/>
  <c r="H51" i="1"/>
  <c r="G51" i="1"/>
  <c r="F51" i="1"/>
  <c r="H50" i="1"/>
  <c r="F50" i="1"/>
  <c r="G50" i="1" s="1"/>
  <c r="H49" i="1"/>
  <c r="F49" i="1" s="1"/>
  <c r="G49" i="1" s="1"/>
  <c r="H48" i="1"/>
  <c r="F48" i="1" s="1"/>
  <c r="G48" i="1" s="1"/>
  <c r="H47" i="1"/>
  <c r="G47" i="1"/>
  <c r="F47" i="1"/>
  <c r="H46" i="1"/>
  <c r="F46" i="1"/>
  <c r="G46" i="1" s="1"/>
  <c r="H45" i="1"/>
  <c r="F45" i="1" s="1"/>
  <c r="G45" i="1" s="1"/>
  <c r="H44" i="1"/>
  <c r="F44" i="1" s="1"/>
  <c r="G44" i="1" s="1"/>
  <c r="H43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H35" i="1"/>
  <c r="F35" i="1" s="1"/>
  <c r="G35" i="1" s="1"/>
  <c r="F34" i="1"/>
  <c r="G34" i="1" s="1"/>
  <c r="F33" i="1"/>
  <c r="G33" i="1" s="1"/>
  <c r="F32" i="1"/>
  <c r="G32" i="1" s="1"/>
  <c r="H31" i="1"/>
  <c r="F31" i="1" s="1"/>
  <c r="G31" i="1" s="1"/>
  <c r="F30" i="1"/>
  <c r="H29" i="1"/>
  <c r="F29" i="1" s="1"/>
  <c r="G29" i="1" s="1"/>
  <c r="H28" i="1"/>
  <c r="F28" i="1" s="1"/>
  <c r="G28" i="1" s="1"/>
  <c r="H27" i="1"/>
  <c r="F27" i="1" s="1"/>
  <c r="G27" i="1" s="1"/>
  <c r="H26" i="1"/>
  <c r="F26" i="1"/>
  <c r="G26" i="1" s="1"/>
  <c r="H25" i="1"/>
  <c r="F25" i="1"/>
  <c r="G25" i="1" s="1"/>
  <c r="H24" i="1"/>
  <c r="F24" i="1" s="1"/>
  <c r="G24" i="1" s="1"/>
  <c r="H23" i="1"/>
  <c r="F23" i="1" s="1"/>
  <c r="G23" i="1" s="1"/>
  <c r="H22" i="1"/>
  <c r="F22" i="1"/>
  <c r="G22" i="1" s="1"/>
  <c r="F21" i="1"/>
  <c r="G21" i="1" s="1"/>
  <c r="F20" i="1"/>
  <c r="G20" i="1" s="1"/>
  <c r="F19" i="1"/>
  <c r="G19" i="1" s="1"/>
</calcChain>
</file>

<file path=xl/sharedStrings.xml><?xml version="1.0" encoding="utf-8"?>
<sst xmlns="http://schemas.openxmlformats.org/spreadsheetml/2006/main" count="211" uniqueCount="72">
  <si>
    <t xml:space="preserve">DICHIARAZIONE SOSTITUTIVA DI ATTO NOTORIO 
(articoli 47, 75 e 76 del D.P.R. n. 445 del 28 dicembre 2000)
Il sottoscritto ______________, residente in via ______________n. ______(CAP) _______, _______(_____), nato a ____________il ______________, C.F. ________________, in qualità di Amministratore del Condominio __________ C.F. _______________ di ________________n. __________, (CAP) ______________ (di seguito il Condominio)
</t>
  </si>
  <si>
    <t xml:space="preserve">DICHIARA
che il Condominio,  ha deliberato l’effettuazione di interventi di manutenzione straordinaria.
Di seguito si fornisce il prospetto di riparto delle spese.
</t>
  </si>
  <si>
    <t xml:space="preserve">INSERIRE NUMERO </t>
  </si>
  <si>
    <t>INSERIRE IL NUMERO DELLE UNITA' IMMOBILIARI DI CUI SI COMPONE L'EDIFICIO -&gt;</t>
  </si>
  <si>
    <r>
      <rPr>
        <b/>
        <u/>
        <sz val="11"/>
        <color theme="1"/>
        <rFont val="Calibri Light"/>
      </rPr>
      <t xml:space="preserve">ISTRUZIONE DI COMPILAZIONE
</t>
    </r>
    <r>
      <rPr>
        <b/>
        <sz val="11"/>
        <color theme="1"/>
        <rFont val="Calibri Light"/>
      </rPr>
      <t>- INSERIRE IL NUMERO DELLE UNITA' IMMOBILIARI CHE COMPONGONO L'EDIFICIO (CELLE B11 E B 12)</t>
    </r>
    <r>
      <rPr>
        <b/>
        <u/>
        <sz val="11"/>
        <color theme="1"/>
        <rFont val="Calibri Light"/>
      </rPr>
      <t xml:space="preserve">
</t>
    </r>
    <r>
      <rPr>
        <sz val="11"/>
        <color theme="1"/>
        <rFont val="Calibri Light"/>
      </rPr>
      <t xml:space="preserve">- TIPOLOGIA EDIFICIO: Condominio/Condominio minimo/Edificio condominiale con più sub e unico proprietario. </t>
    </r>
    <r>
      <rPr>
        <b/>
        <u/>
        <sz val="11"/>
        <color theme="1"/>
        <rFont val="Calibri Light"/>
      </rPr>
      <t xml:space="preserve">
</t>
    </r>
    <r>
      <rPr>
        <sz val="11"/>
        <color theme="1"/>
        <rFont val="Calibri Light"/>
      </rPr>
      <t xml:space="preserve">- Nella colonna "LAVORI IVA INCLUSA" riportare l'importo dei lavori (IVA inlcusa) indicato nel contratto di appalto, avendo cura di inserire anche le spese tecniche e professionali ripartite tra i vari interventi.
- Nella colonna "IMPORTO DEL CREDITO" riportare l'importo del credito d'imposta oggetto di cessione/sconto in fattura (IVA inclusa) comprensivo anche del credito derivante dalle spese tecniche e professionali ripartite tra i vari interventi.
</t>
    </r>
  </si>
  <si>
    <t>INSERIRE IL NUMERO DELLE PERTINENZE DI CUI SI COMPONE L'EDIFICIO -&gt;</t>
  </si>
  <si>
    <t>TOTALE</t>
  </si>
  <si>
    <t>INSERIRE IL NUMERO DELLE COLONNINE DI RICARICA INSTALLATE</t>
  </si>
  <si>
    <t>L’agevolazione per le colonnine di ricarica deve essere riferita a una sola colonnina di ricarica per unità immobiliare.</t>
  </si>
  <si>
    <t>DETRAZIONE</t>
  </si>
  <si>
    <t>DESCRIZIONE INTERVENTO</t>
  </si>
  <si>
    <t>TIPOLOGIA BONUS - PERIODO DETRAZIONE</t>
  </si>
  <si>
    <t>PARTI CONDOMINIALI</t>
  </si>
  <si>
    <t>VERIFICA MASSIMALI</t>
  </si>
  <si>
    <t xml:space="preserve">FORNITORE </t>
  </si>
  <si>
    <t xml:space="preserve">LAVORI IVA INCLUSA </t>
  </si>
  <si>
    <t>IMPORTO DEL CREDITO OGGETTO DI CESSIONE/O SCONTO IN FATTURA</t>
  </si>
  <si>
    <t>LIMITE DI SPESA</t>
  </si>
  <si>
    <t>SPESA NON AGEVOLATA</t>
  </si>
  <si>
    <t>0-8</t>
  </si>
  <si>
    <t>&gt;8</t>
  </si>
  <si>
    <t>RAGIONE SOCIALE</t>
  </si>
  <si>
    <t>CODICE FISCALE</t>
  </si>
  <si>
    <t>DOCUMENTO SOTTOSTANTE</t>
  </si>
  <si>
    <t>DATA DOCUMENTO</t>
  </si>
  <si>
    <t>TRAINANTI</t>
  </si>
  <si>
    <t>Cappotto termico 110%</t>
  </si>
  <si>
    <t xml:space="preserve">SUPERBONUS 110% - 5 anni </t>
  </si>
  <si>
    <t>Centrale termica 110%</t>
  </si>
  <si>
    <t>Adeguamento sismico 110%</t>
  </si>
  <si>
    <t>TRAINATI</t>
  </si>
  <si>
    <t>Serramenti e infissi</t>
  </si>
  <si>
    <t>Schermature solari</t>
  </si>
  <si>
    <t>Caldaie a biomassa</t>
  </si>
  <si>
    <t>Caldaie a condensazione</t>
  </si>
  <si>
    <t>Pompe di calore</t>
  </si>
  <si>
    <t>Scaldacqua a pompa di calore</t>
  </si>
  <si>
    <t>Collettori solari</t>
  </si>
  <si>
    <t>Generatori ibridi</t>
  </si>
  <si>
    <t>Building automation</t>
  </si>
  <si>
    <t>Microcogeneratori</t>
  </si>
  <si>
    <t>Fotovoltaico</t>
  </si>
  <si>
    <t>Sistemi di accumulo</t>
  </si>
  <si>
    <t>Colonnine  di ricarica elettrica</t>
  </si>
  <si>
    <t>Coibentazione strutture</t>
  </si>
  <si>
    <t>Eliminazione barriere arichiettoniche aventi ad oggetto ascensori e montacarichi</t>
  </si>
  <si>
    <t>Miglioramento della prestazione energetica  invernale/estiva</t>
  </si>
  <si>
    <t>ECOBONUS - 10 anni</t>
  </si>
  <si>
    <t>Intervento su involucro edificio con incidenza superiore al 25% della superfice disperdente lorda</t>
  </si>
  <si>
    <t>Miglioramento di due classi sismiche dell'edificio</t>
  </si>
  <si>
    <t>SISMABONUS - 5 anni</t>
  </si>
  <si>
    <t>Miglioramento di una classe sismica dell'edificio</t>
  </si>
  <si>
    <t xml:space="preserve">Intervento sull'involucro edificio (25% superficie) e miglioramento di due classi sismiche </t>
  </si>
  <si>
    <t>ECOBONUS + SISMABONUS - 10 anni</t>
  </si>
  <si>
    <t>Intervento sull'involucro edificio (25% superficie) e miglioramento di una classe sismica</t>
  </si>
  <si>
    <t>ECOBONUS+ SISMABONUS- 10 anni</t>
  </si>
  <si>
    <t>Bonus Facciate</t>
  </si>
  <si>
    <t>BONUS FACCIATE - 10 anni</t>
  </si>
  <si>
    <t xml:space="preserve">Ristrutturazione edilizia </t>
  </si>
  <si>
    <t>RISTRUTTURAZIONE EDILIZIA - 10 anni</t>
  </si>
  <si>
    <t>TOTALE LAVORI COMPUTO METRICO</t>
  </si>
  <si>
    <t>DICHIARAZIONE SOSTITUTIVA DI ATTO NOTORIO 
(articoli 47, 75 e 76 del D.P.R. n. 445 del 28 dicembre 2000)
Il sottoscritto_________________, residente in via___________n. ______, (CAP) ______, ____________nato a ___________il ____________C.F. _____________, in qualità di __________ dell'immobile _______________di Via __________n. _______(CAP) _____________</t>
  </si>
  <si>
    <t xml:space="preserve">
Di seguito fornisce il prospetto di riparto delle spese e dei crediti d'imposta oggetto di cessione alla banca o di sconto in fattura.</t>
  </si>
  <si>
    <t>Numero unità immobiliari</t>
  </si>
  <si>
    <r>
      <rPr>
        <b/>
        <u/>
        <sz val="14"/>
        <color theme="1"/>
        <rFont val="Calibri Light"/>
      </rPr>
      <t>ISTRUZIONE DI COMPILAZIONE</t>
    </r>
    <r>
      <rPr>
        <sz val="11"/>
        <color theme="1"/>
        <rFont val="Calibri Light"/>
      </rPr>
      <t xml:space="preserve">
- TIPOLOGIA EDIFICI: Edificio residenziale unifamiliare/Unità immobiliare funzionalmente indipendente/Singola unità immobiliare
- Nella colonna "LAVORI IVA INCLUSA" riportare l'importo dei lavori (IVA inlcusa) indicato nel contratto di appalto, avendo cura di inserire anche le spese tecniche e professionali ripartite tra i vari interventi.
- Nella colonna "IMPORTO DEL CREDITO" riportare l'importo del credito d'imposta oggetto di cessione/sconto in fattura (IVA inclusa) comprensivo anche del credito derivante dalle spese tecniche e professionali ripartite tra i vari interventi.
- Nella colonna " Fornitore" inserire la denominazione dell'impresa esecutrice degli interventi.</t>
    </r>
  </si>
  <si>
    <t>SINGOLE UNITA'</t>
  </si>
  <si>
    <t>LAVORI IVA INCLUSA</t>
  </si>
  <si>
    <t>Documento sottostante</t>
  </si>
  <si>
    <t>Contratto di appalto</t>
  </si>
  <si>
    <t>Contratto di fornitura</t>
  </si>
  <si>
    <t>Preventivo</t>
  </si>
  <si>
    <t>Lettera di incarico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</si>
</sst>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"/>
    <numFmt numFmtId="165" formatCode="_-* #,##0_-;\-* #,##0_-;_-* &quot;-&quot;??_-;_-@"/>
    <numFmt numFmtId="166" formatCode="_-* #,##0.00\ _€_-;\-* #,##0.00\ _€_-;_-* &quot;-&quot;??\ _€_-;_-@"/>
    <numFmt numFmtId="167" formatCode="_-* #,##0.00\ [$€-410]_-;\-* #,##0.00\ [$€-410]_-;_-* &quot;-&quot;??\ [$€-410]_-;_-@"/>
  </numFmts>
  <fonts count="12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b/>
      <sz val="16"/>
      <color rgb="FFFF0000"/>
      <name val="Calibri"/>
    </font>
    <font>
      <sz val="17"/>
      <color theme="1"/>
      <name val="Calibri"/>
    </font>
    <font>
      <b/>
      <sz val="11"/>
      <color theme="1"/>
      <name val="Calibri"/>
    </font>
    <font>
      <b/>
      <sz val="11"/>
      <color rgb="FFFF0000"/>
      <name val="Calibri"/>
    </font>
    <font>
      <b/>
      <sz val="18"/>
      <color rgb="FFFF0000"/>
      <name val="Calibri"/>
    </font>
    <font>
      <b/>
      <u/>
      <sz val="11"/>
      <color theme="1"/>
      <name val="Calibri Light"/>
    </font>
    <font>
      <b/>
      <sz val="11"/>
      <color theme="1"/>
      <name val="Calibri Light"/>
    </font>
    <font>
      <sz val="11"/>
      <color theme="1"/>
      <name val="Calibri Light"/>
    </font>
    <font>
      <b/>
      <u/>
      <sz val="14"/>
      <color theme="1"/>
      <name val="Calibri Light"/>
    </font>
  </fonts>
  <fills count="7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D0CECE"/>
        <bgColor rgb="FFD0CECE"/>
      </patternFill>
    </fill>
  </fills>
  <borders count="7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/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vertical="center" wrapText="1"/>
    </xf>
    <xf numFmtId="164" fontId="4" fillId="0" borderId="9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164" fontId="4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164" fontId="1" fillId="3" borderId="28" xfId="0" applyNumberFormat="1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left" wrapText="1"/>
    </xf>
    <xf numFmtId="0" fontId="1" fillId="4" borderId="32" xfId="0" applyFont="1" applyFill="1" applyBorder="1" applyAlignment="1">
      <alignment horizontal="left" wrapText="1"/>
    </xf>
    <xf numFmtId="164" fontId="1" fillId="4" borderId="33" xfId="0" applyNumberFormat="1" applyFont="1" applyFill="1" applyBorder="1" applyAlignment="1">
      <alignment vertical="center" wrapText="1"/>
    </xf>
    <xf numFmtId="164" fontId="1" fillId="4" borderId="34" xfId="0" applyNumberFormat="1" applyFont="1" applyFill="1" applyBorder="1" applyAlignment="1">
      <alignment vertical="center" wrapText="1"/>
    </xf>
    <xf numFmtId="165" fontId="1" fillId="0" borderId="33" xfId="0" applyNumberFormat="1" applyFont="1" applyBorder="1"/>
    <xf numFmtId="166" fontId="6" fillId="0" borderId="32" xfId="0" applyNumberFormat="1" applyFont="1" applyBorder="1"/>
    <xf numFmtId="165" fontId="5" fillId="0" borderId="33" xfId="0" applyNumberFormat="1" applyFont="1" applyBorder="1" applyAlignment="1">
      <alignment vertical="top" wrapText="1"/>
    </xf>
    <xf numFmtId="49" fontId="5" fillId="0" borderId="32" xfId="0" applyNumberFormat="1" applyFont="1" applyBorder="1" applyAlignment="1">
      <alignment vertical="top" wrapText="1"/>
    </xf>
    <xf numFmtId="0" fontId="1" fillId="4" borderId="36" xfId="0" applyFont="1" applyFill="1" applyBorder="1" applyAlignment="1">
      <alignment horizontal="left" wrapText="1"/>
    </xf>
    <xf numFmtId="0" fontId="1" fillId="4" borderId="37" xfId="0" applyFont="1" applyFill="1" applyBorder="1" applyAlignment="1">
      <alignment horizontal="left" wrapText="1"/>
    </xf>
    <xf numFmtId="164" fontId="1" fillId="4" borderId="38" xfId="0" applyNumberFormat="1" applyFont="1" applyFill="1" applyBorder="1" applyAlignment="1">
      <alignment vertical="center" wrapText="1"/>
    </xf>
    <xf numFmtId="164" fontId="1" fillId="4" borderId="39" xfId="0" applyNumberFormat="1" applyFont="1" applyFill="1" applyBorder="1" applyAlignment="1">
      <alignment vertical="center" wrapText="1"/>
    </xf>
    <xf numFmtId="165" fontId="1" fillId="0" borderId="38" xfId="0" applyNumberFormat="1" applyFont="1" applyBorder="1"/>
    <xf numFmtId="166" fontId="6" fillId="0" borderId="37" xfId="0" applyNumberFormat="1" applyFont="1" applyBorder="1"/>
    <xf numFmtId="165" fontId="5" fillId="0" borderId="38" xfId="0" applyNumberFormat="1" applyFont="1" applyBorder="1" applyAlignment="1">
      <alignment vertical="top" wrapText="1"/>
    </xf>
    <xf numFmtId="49" fontId="5" fillId="0" borderId="37" xfId="0" applyNumberFormat="1" applyFont="1" applyBorder="1" applyAlignment="1">
      <alignment vertical="top" wrapText="1"/>
    </xf>
    <xf numFmtId="0" fontId="1" fillId="4" borderId="40" xfId="0" applyFont="1" applyFill="1" applyBorder="1" applyAlignment="1">
      <alignment horizontal="left" wrapText="1"/>
    </xf>
    <xf numFmtId="0" fontId="1" fillId="4" borderId="41" xfId="0" applyFont="1" applyFill="1" applyBorder="1" applyAlignment="1">
      <alignment horizontal="left" wrapText="1"/>
    </xf>
    <xf numFmtId="164" fontId="1" fillId="4" borderId="42" xfId="0" applyNumberFormat="1" applyFont="1" applyFill="1" applyBorder="1" applyAlignment="1">
      <alignment vertical="center" wrapText="1"/>
    </xf>
    <xf numFmtId="164" fontId="1" fillId="4" borderId="43" xfId="0" applyNumberFormat="1" applyFont="1" applyFill="1" applyBorder="1" applyAlignment="1">
      <alignment vertical="center" wrapText="1"/>
    </xf>
    <xf numFmtId="165" fontId="1" fillId="0" borderId="42" xfId="0" applyNumberFormat="1" applyFont="1" applyBorder="1"/>
    <xf numFmtId="166" fontId="6" fillId="0" borderId="41" xfId="0" applyNumberFormat="1" applyFont="1" applyBorder="1"/>
    <xf numFmtId="165" fontId="5" fillId="0" borderId="42" xfId="0" applyNumberFormat="1" applyFont="1" applyBorder="1" applyAlignment="1">
      <alignment vertical="top" wrapText="1"/>
    </xf>
    <xf numFmtId="49" fontId="5" fillId="0" borderId="41" xfId="0" applyNumberFormat="1" applyFont="1" applyBorder="1" applyAlignment="1">
      <alignment vertical="top" wrapText="1"/>
    </xf>
    <xf numFmtId="0" fontId="1" fillId="5" borderId="34" xfId="0" applyFont="1" applyFill="1" applyBorder="1" applyAlignment="1">
      <alignment wrapText="1"/>
    </xf>
    <xf numFmtId="0" fontId="1" fillId="5" borderId="32" xfId="0" applyFont="1" applyFill="1" applyBorder="1" applyAlignment="1">
      <alignment wrapText="1"/>
    </xf>
    <xf numFmtId="164" fontId="1" fillId="5" borderId="44" xfId="0" applyNumberFormat="1" applyFont="1" applyFill="1" applyBorder="1" applyAlignment="1">
      <alignment vertical="center" wrapText="1"/>
    </xf>
    <xf numFmtId="164" fontId="1" fillId="5" borderId="45" xfId="0" applyNumberFormat="1" applyFont="1" applyFill="1" applyBorder="1" applyAlignment="1">
      <alignment vertical="center" wrapText="1"/>
    </xf>
    <xf numFmtId="165" fontId="1" fillId="0" borderId="46" xfId="0" applyNumberFormat="1" applyFont="1" applyBorder="1"/>
    <xf numFmtId="166" fontId="6" fillId="0" borderId="47" xfId="0" applyNumberFormat="1" applyFont="1" applyBorder="1"/>
    <xf numFmtId="0" fontId="1" fillId="0" borderId="33" xfId="0" applyFont="1" applyBorder="1"/>
    <xf numFmtId="49" fontId="1" fillId="0" borderId="32" xfId="0" applyNumberFormat="1" applyFont="1" applyBorder="1"/>
    <xf numFmtId="0" fontId="1" fillId="5" borderId="39" xfId="0" applyFont="1" applyFill="1" applyBorder="1" applyAlignment="1">
      <alignment wrapText="1"/>
    </xf>
    <xf numFmtId="0" fontId="1" fillId="5" borderId="37" xfId="0" applyFont="1" applyFill="1" applyBorder="1" applyAlignment="1">
      <alignment wrapText="1"/>
    </xf>
    <xf numFmtId="164" fontId="1" fillId="5" borderId="38" xfId="0" applyNumberFormat="1" applyFont="1" applyFill="1" applyBorder="1" applyAlignment="1">
      <alignment vertical="center" wrapText="1"/>
    </xf>
    <xf numFmtId="164" fontId="1" fillId="5" borderId="39" xfId="0" applyNumberFormat="1" applyFont="1" applyFill="1" applyBorder="1" applyAlignment="1">
      <alignment vertical="center" wrapText="1"/>
    </xf>
    <xf numFmtId="0" fontId="1" fillId="0" borderId="38" xfId="0" applyFont="1" applyBorder="1"/>
    <xf numFmtId="49" fontId="1" fillId="0" borderId="37" xfId="0" applyNumberFormat="1" applyFont="1" applyBorder="1"/>
    <xf numFmtId="164" fontId="1" fillId="5" borderId="36" xfId="0" applyNumberFormat="1" applyFont="1" applyFill="1" applyBorder="1" applyAlignment="1">
      <alignment vertical="center" wrapText="1"/>
    </xf>
    <xf numFmtId="165" fontId="1" fillId="0" borderId="39" xfId="0" applyNumberFormat="1" applyFont="1" applyBorder="1"/>
    <xf numFmtId="166" fontId="6" fillId="0" borderId="39" xfId="0" applyNumberFormat="1" applyFont="1" applyBorder="1"/>
    <xf numFmtId="0" fontId="1" fillId="5" borderId="37" xfId="0" applyFont="1" applyFill="1" applyBorder="1" applyAlignment="1">
      <alignment vertical="center" wrapText="1"/>
    </xf>
    <xf numFmtId="0" fontId="1" fillId="5" borderId="39" xfId="0" applyFont="1" applyFill="1" applyBorder="1" applyAlignment="1">
      <alignment vertical="center" wrapText="1"/>
    </xf>
    <xf numFmtId="0" fontId="1" fillId="5" borderId="43" xfId="0" applyFont="1" applyFill="1" applyBorder="1" applyAlignment="1">
      <alignment vertical="center" wrapText="1"/>
    </xf>
    <xf numFmtId="164" fontId="1" fillId="5" borderId="48" xfId="0" applyNumberFormat="1" applyFont="1" applyFill="1" applyBorder="1" applyAlignment="1">
      <alignment vertical="center" wrapText="1"/>
    </xf>
    <xf numFmtId="164" fontId="1" fillId="5" borderId="49" xfId="0" applyNumberFormat="1" applyFont="1" applyFill="1" applyBorder="1" applyAlignment="1">
      <alignment vertical="center" wrapText="1"/>
    </xf>
    <xf numFmtId="165" fontId="1" fillId="0" borderId="50" xfId="0" applyNumberFormat="1" applyFont="1" applyBorder="1"/>
    <xf numFmtId="166" fontId="6" fillId="0" borderId="51" xfId="0" applyNumberFormat="1" applyFont="1" applyBorder="1"/>
    <xf numFmtId="0" fontId="1" fillId="0" borderId="50" xfId="0" applyFont="1" applyBorder="1"/>
    <xf numFmtId="49" fontId="1" fillId="0" borderId="52" xfId="0" applyNumberFormat="1" applyFont="1" applyBorder="1"/>
    <xf numFmtId="9" fontId="5" fillId="6" borderId="33" xfId="0" applyNumberFormat="1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wrapText="1"/>
    </xf>
    <xf numFmtId="0" fontId="1" fillId="6" borderId="32" xfId="0" applyFont="1" applyFill="1" applyBorder="1" applyAlignment="1">
      <alignment wrapText="1"/>
    </xf>
    <xf numFmtId="164" fontId="1" fillId="6" borderId="33" xfId="0" applyNumberFormat="1" applyFont="1" applyFill="1" applyBorder="1" applyAlignment="1">
      <alignment vertical="center" wrapText="1"/>
    </xf>
    <xf numFmtId="164" fontId="1" fillId="6" borderId="34" xfId="0" applyNumberFormat="1" applyFont="1" applyFill="1" applyBorder="1" applyAlignment="1">
      <alignment vertical="center" wrapText="1"/>
    </xf>
    <xf numFmtId="165" fontId="1" fillId="0" borderId="53" xfId="0" applyNumberFormat="1" applyFont="1" applyBorder="1"/>
    <xf numFmtId="166" fontId="6" fillId="0" borderId="34" xfId="0" applyNumberFormat="1" applyFont="1" applyBorder="1"/>
    <xf numFmtId="164" fontId="1" fillId="0" borderId="34" xfId="0" applyNumberFormat="1" applyFont="1" applyBorder="1"/>
    <xf numFmtId="164" fontId="1" fillId="0" borderId="54" xfId="0" applyNumberFormat="1" applyFont="1" applyBorder="1"/>
    <xf numFmtId="9" fontId="5" fillId="6" borderId="38" xfId="0" applyNumberFormat="1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wrapText="1"/>
    </xf>
    <xf numFmtId="0" fontId="1" fillId="6" borderId="37" xfId="0" applyFont="1" applyFill="1" applyBorder="1" applyAlignment="1">
      <alignment wrapText="1"/>
    </xf>
    <xf numFmtId="164" fontId="1" fillId="6" borderId="38" xfId="0" applyNumberFormat="1" applyFont="1" applyFill="1" applyBorder="1" applyAlignment="1">
      <alignment vertical="center" wrapText="1"/>
    </xf>
    <xf numFmtId="164" fontId="1" fillId="6" borderId="39" xfId="0" applyNumberFormat="1" applyFont="1" applyFill="1" applyBorder="1" applyAlignment="1">
      <alignment vertical="center" wrapText="1"/>
    </xf>
    <xf numFmtId="165" fontId="1" fillId="0" borderId="55" xfId="0" applyNumberFormat="1" applyFont="1" applyBorder="1"/>
    <xf numFmtId="164" fontId="1" fillId="0" borderId="39" xfId="0" applyNumberFormat="1" applyFont="1" applyBorder="1"/>
    <xf numFmtId="164" fontId="1" fillId="0" borderId="56" xfId="0" applyNumberFormat="1" applyFont="1" applyBorder="1"/>
    <xf numFmtId="164" fontId="1" fillId="0" borderId="38" xfId="0" applyNumberFormat="1" applyFont="1" applyBorder="1"/>
    <xf numFmtId="9" fontId="5" fillId="6" borderId="42" xfId="0" applyNumberFormat="1" applyFont="1" applyFill="1" applyBorder="1" applyAlignment="1">
      <alignment horizontal="center" vertical="center" wrapText="1"/>
    </xf>
    <xf numFmtId="0" fontId="1" fillId="6" borderId="40" xfId="0" applyFont="1" applyFill="1" applyBorder="1" applyAlignment="1">
      <alignment wrapText="1"/>
    </xf>
    <xf numFmtId="0" fontId="1" fillId="6" borderId="41" xfId="0" applyFont="1" applyFill="1" applyBorder="1" applyAlignment="1">
      <alignment wrapText="1"/>
    </xf>
    <xf numFmtId="164" fontId="1" fillId="6" borderId="42" xfId="0" applyNumberFormat="1" applyFont="1" applyFill="1" applyBorder="1" applyAlignment="1">
      <alignment vertical="center" wrapText="1"/>
    </xf>
    <xf numFmtId="164" fontId="1" fillId="6" borderId="43" xfId="0" applyNumberFormat="1" applyFont="1" applyFill="1" applyBorder="1" applyAlignment="1">
      <alignment vertical="center" wrapText="1"/>
    </xf>
    <xf numFmtId="165" fontId="1" fillId="0" borderId="57" xfId="0" applyNumberFormat="1" applyFont="1" applyBorder="1"/>
    <xf numFmtId="166" fontId="6" fillId="0" borderId="43" xfId="0" applyNumberFormat="1" applyFont="1" applyBorder="1"/>
    <xf numFmtId="164" fontId="1" fillId="0" borderId="43" xfId="0" applyNumberFormat="1" applyFont="1" applyBorder="1"/>
    <xf numFmtId="164" fontId="1" fillId="0" borderId="58" xfId="0" applyNumberFormat="1" applyFont="1" applyBorder="1"/>
    <xf numFmtId="164" fontId="1" fillId="0" borderId="42" xfId="0" applyNumberFormat="1" applyFont="1" applyBorder="1"/>
    <xf numFmtId="49" fontId="1" fillId="0" borderId="41" xfId="0" applyNumberFormat="1" applyFont="1" applyBorder="1"/>
    <xf numFmtId="0" fontId="5" fillId="0" borderId="60" xfId="0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65" fontId="7" fillId="0" borderId="21" xfId="0" applyNumberFormat="1" applyFont="1" applyBorder="1" applyAlignment="1">
      <alignment horizontal="center" vertical="center" wrapText="1"/>
    </xf>
    <xf numFmtId="0" fontId="1" fillId="3" borderId="62" xfId="0" applyFont="1" applyFill="1" applyBorder="1" applyAlignment="1">
      <alignment vertical="center" wrapText="1"/>
    </xf>
    <xf numFmtId="0" fontId="5" fillId="3" borderId="6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164" fontId="1" fillId="3" borderId="65" xfId="0" applyNumberFormat="1" applyFont="1" applyFill="1" applyBorder="1" applyAlignment="1">
      <alignment horizontal="center"/>
    </xf>
    <xf numFmtId="0" fontId="1" fillId="4" borderId="66" xfId="0" applyFont="1" applyFill="1" applyBorder="1"/>
    <xf numFmtId="167" fontId="1" fillId="4" borderId="67" xfId="0" applyNumberFormat="1" applyFont="1" applyFill="1" applyBorder="1" applyAlignment="1">
      <alignment vertical="center" wrapText="1"/>
    </xf>
    <xf numFmtId="167" fontId="1" fillId="4" borderId="68" xfId="0" applyNumberFormat="1" applyFont="1" applyFill="1" applyBorder="1" applyAlignment="1">
      <alignment vertical="center" wrapText="1"/>
    </xf>
    <xf numFmtId="165" fontId="5" fillId="0" borderId="46" xfId="0" applyNumberFormat="1" applyFont="1" applyBorder="1" applyAlignment="1">
      <alignment vertical="top" wrapText="1"/>
    </xf>
    <xf numFmtId="49" fontId="5" fillId="0" borderId="47" xfId="0" applyNumberFormat="1" applyFont="1" applyBorder="1" applyAlignment="1">
      <alignment vertical="top" wrapText="1"/>
    </xf>
    <xf numFmtId="0" fontId="1" fillId="4" borderId="69" xfId="0" applyFont="1" applyFill="1" applyBorder="1"/>
    <xf numFmtId="167" fontId="1" fillId="4" borderId="70" xfId="0" applyNumberFormat="1" applyFont="1" applyFill="1" applyBorder="1" applyAlignment="1">
      <alignment vertical="center" wrapText="1"/>
    </xf>
    <xf numFmtId="167" fontId="1" fillId="4" borderId="71" xfId="0" applyNumberFormat="1" applyFont="1" applyFill="1" applyBorder="1" applyAlignment="1">
      <alignment vertical="center" wrapText="1"/>
    </xf>
    <xf numFmtId="0" fontId="1" fillId="4" borderId="72" xfId="0" applyFont="1" applyFill="1" applyBorder="1"/>
    <xf numFmtId="167" fontId="1" fillId="4" borderId="73" xfId="0" applyNumberFormat="1" applyFont="1" applyFill="1" applyBorder="1" applyAlignment="1">
      <alignment vertical="center" wrapText="1"/>
    </xf>
    <xf numFmtId="167" fontId="1" fillId="4" borderId="74" xfId="0" applyNumberFormat="1" applyFont="1" applyFill="1" applyBorder="1" applyAlignment="1">
      <alignment vertical="center" wrapText="1"/>
    </xf>
    <xf numFmtId="0" fontId="1" fillId="5" borderId="66" xfId="0" applyFont="1" applyFill="1" applyBorder="1"/>
    <xf numFmtId="167" fontId="1" fillId="5" borderId="75" xfId="0" applyNumberFormat="1" applyFont="1" applyFill="1" applyBorder="1" applyAlignment="1">
      <alignment vertical="center" wrapText="1"/>
    </xf>
    <xf numFmtId="167" fontId="1" fillId="5" borderId="6" xfId="0" applyNumberFormat="1" applyFont="1" applyFill="1" applyBorder="1"/>
    <xf numFmtId="0" fontId="1" fillId="5" borderId="69" xfId="0" applyFont="1" applyFill="1" applyBorder="1"/>
    <xf numFmtId="167" fontId="1" fillId="5" borderId="70" xfId="0" applyNumberFormat="1" applyFont="1" applyFill="1" applyBorder="1" applyAlignment="1">
      <alignment vertical="center" wrapText="1"/>
    </xf>
    <xf numFmtId="167" fontId="1" fillId="5" borderId="71" xfId="0" applyNumberFormat="1" applyFont="1" applyFill="1" applyBorder="1"/>
    <xf numFmtId="165" fontId="1" fillId="0" borderId="38" xfId="0" applyNumberFormat="1" applyFont="1" applyBorder="1" applyAlignment="1">
      <alignment vertical="center"/>
    </xf>
    <xf numFmtId="0" fontId="1" fillId="5" borderId="72" xfId="0" applyFont="1" applyFill="1" applyBorder="1" applyAlignment="1">
      <alignment horizontal="left" vertical="center"/>
    </xf>
    <xf numFmtId="167" fontId="1" fillId="5" borderId="73" xfId="0" applyNumberFormat="1" applyFont="1" applyFill="1" applyBorder="1" applyAlignment="1">
      <alignment vertical="center" wrapText="1"/>
    </xf>
    <xf numFmtId="167" fontId="1" fillId="5" borderId="74" xfId="0" applyNumberFormat="1" applyFont="1" applyFill="1" applyBorder="1"/>
    <xf numFmtId="165" fontId="1" fillId="0" borderId="42" xfId="0" applyNumberFormat="1" applyFont="1" applyBorder="1" applyAlignment="1">
      <alignment vertical="center"/>
    </xf>
    <xf numFmtId="166" fontId="6" fillId="0" borderId="41" xfId="0" applyNumberFormat="1" applyFont="1" applyBorder="1" applyAlignment="1">
      <alignment vertical="center"/>
    </xf>
    <xf numFmtId="0" fontId="1" fillId="0" borderId="42" xfId="0" applyFont="1" applyBorder="1"/>
    <xf numFmtId="0" fontId="1" fillId="6" borderId="66" xfId="0" applyFont="1" applyFill="1" applyBorder="1"/>
    <xf numFmtId="167" fontId="1" fillId="6" borderId="70" xfId="0" applyNumberFormat="1" applyFont="1" applyFill="1" applyBorder="1" applyAlignment="1">
      <alignment vertical="center" wrapText="1"/>
    </xf>
    <xf numFmtId="167" fontId="1" fillId="6" borderId="71" xfId="0" applyNumberFormat="1" applyFont="1" applyFill="1" applyBorder="1"/>
    <xf numFmtId="0" fontId="1" fillId="6" borderId="69" xfId="0" applyFont="1" applyFill="1" applyBorder="1"/>
    <xf numFmtId="0" fontId="1" fillId="6" borderId="72" xfId="0" applyFont="1" applyFill="1" applyBorder="1"/>
    <xf numFmtId="167" fontId="1" fillId="6" borderId="73" xfId="0" applyNumberFormat="1" applyFont="1" applyFill="1" applyBorder="1" applyAlignment="1">
      <alignment vertical="center" wrapText="1"/>
    </xf>
    <xf numFmtId="167" fontId="1" fillId="6" borderId="74" xfId="0" applyNumberFormat="1" applyFont="1" applyFill="1" applyBorder="1"/>
    <xf numFmtId="0" fontId="1" fillId="0" borderId="21" xfId="0" applyFont="1" applyBorder="1" applyAlignment="1">
      <alignment vertical="center" wrapText="1"/>
    </xf>
    <xf numFmtId="165" fontId="1" fillId="0" borderId="26" xfId="0" applyNumberFormat="1" applyFont="1" applyBorder="1"/>
    <xf numFmtId="165" fontId="1" fillId="0" borderId="76" xfId="0" applyNumberFormat="1" applyFont="1" applyBorder="1"/>
    <xf numFmtId="0" fontId="5" fillId="4" borderId="6" xfId="0" applyFont="1" applyFill="1" applyBorder="1"/>
    <xf numFmtId="0" fontId="1" fillId="0" borderId="71" xfId="0" applyFont="1" applyBorder="1"/>
    <xf numFmtId="0" fontId="1" fillId="0" borderId="74" xfId="0" applyFont="1" applyBorder="1"/>
    <xf numFmtId="0" fontId="5" fillId="3" borderId="17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5" fillId="3" borderId="20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0" borderId="12" xfId="0" applyFont="1" applyBorder="1"/>
    <xf numFmtId="0" fontId="5" fillId="4" borderId="14" xfId="0" applyFont="1" applyFill="1" applyBorder="1" applyAlignment="1">
      <alignment horizontal="center" vertical="center" wrapText="1"/>
    </xf>
    <xf numFmtId="0" fontId="2" fillId="0" borderId="35" xfId="0" applyFont="1" applyBorder="1"/>
    <xf numFmtId="0" fontId="2" fillId="0" borderId="22" xfId="0" applyFont="1" applyBorder="1"/>
    <xf numFmtId="0" fontId="5" fillId="5" borderId="14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59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0" fillId="0" borderId="0" xfId="0" applyFont="1" applyAlignment="1"/>
    <xf numFmtId="0" fontId="2" fillId="0" borderId="4" xfId="0" applyFont="1" applyBorder="1"/>
    <xf numFmtId="0" fontId="2" fillId="0" borderId="5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0" borderId="8" xfId="0" applyFont="1" applyBorder="1"/>
    <xf numFmtId="0" fontId="2" fillId="0" borderId="10" xfId="0" applyFont="1" applyBorder="1"/>
    <xf numFmtId="0" fontId="2" fillId="0" borderId="13" xfId="0" applyFont="1" applyBorder="1"/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5" fillId="3" borderId="16" xfId="0" applyFont="1" applyFill="1" applyBorder="1" applyAlignment="1">
      <alignment horizontal="center" vertical="center" wrapText="1"/>
    </xf>
    <xf numFmtId="0" fontId="2" fillId="0" borderId="24" xfId="0" applyFont="1" applyBorder="1"/>
    <xf numFmtId="0" fontId="2" fillId="0" borderId="18" xfId="0" applyFont="1" applyBorder="1"/>
    <xf numFmtId="0" fontId="5" fillId="3" borderId="61" xfId="0" applyFont="1" applyFill="1" applyBorder="1" applyAlignment="1">
      <alignment horizontal="center" vertical="center" wrapText="1"/>
    </xf>
    <xf numFmtId="0" fontId="2" fillId="0" borderId="63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sqref="A1:E5"/>
    </sheetView>
  </sheetViews>
  <sheetFormatPr defaultColWidth="12.625" defaultRowHeight="15" customHeight="1" x14ac:dyDescent="0.2"/>
  <cols>
    <col min="1" max="1" width="33.75" customWidth="1"/>
    <col min="2" max="3" width="44.125" customWidth="1"/>
    <col min="4" max="5" width="44.25" customWidth="1"/>
    <col min="6" max="6" width="25.25" customWidth="1"/>
    <col min="7" max="7" width="37.375" customWidth="1"/>
    <col min="8" max="8" width="11.125" hidden="1" customWidth="1"/>
    <col min="9" max="9" width="10.125" hidden="1" customWidth="1"/>
    <col min="10" max="11" width="31.625" customWidth="1"/>
    <col min="12" max="12" width="26.75" customWidth="1"/>
    <col min="13" max="13" width="22.25" customWidth="1"/>
    <col min="14" max="26" width="7.5" customWidth="1"/>
  </cols>
  <sheetData>
    <row r="1" spans="1:26" ht="14.25" customHeight="1" x14ac:dyDescent="0.2">
      <c r="A1" s="164" t="s">
        <v>0</v>
      </c>
      <c r="B1" s="165"/>
      <c r="C1" s="165"/>
      <c r="D1" s="165"/>
      <c r="E1" s="165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66"/>
      <c r="B2" s="167"/>
      <c r="C2" s="167"/>
      <c r="D2" s="167"/>
      <c r="E2" s="167"/>
      <c r="F2" s="1"/>
      <c r="G2" s="1"/>
      <c r="H2" s="2"/>
      <c r="I2" s="2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166"/>
      <c r="B3" s="167"/>
      <c r="C3" s="167"/>
      <c r="D3" s="167"/>
      <c r="E3" s="167"/>
      <c r="F3" s="1"/>
      <c r="G3" s="1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66"/>
      <c r="B4" s="167"/>
      <c r="C4" s="167"/>
      <c r="D4" s="167"/>
      <c r="E4" s="167"/>
      <c r="F4" s="1"/>
      <c r="G4" s="1"/>
      <c r="H4" s="2"/>
      <c r="I4" s="2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68"/>
      <c r="B5" s="169"/>
      <c r="C5" s="169"/>
      <c r="D5" s="169"/>
      <c r="E5" s="169"/>
      <c r="F5" s="1"/>
      <c r="G5" s="1"/>
      <c r="H5" s="2"/>
      <c r="I5" s="2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164" t="s">
        <v>1</v>
      </c>
      <c r="B6" s="165"/>
      <c r="C6" s="165"/>
      <c r="D6" s="165"/>
      <c r="E6" s="165"/>
      <c r="F6" s="1"/>
      <c r="G6" s="1"/>
      <c r="H6" s="2"/>
      <c r="I6" s="2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166"/>
      <c r="B7" s="167"/>
      <c r="C7" s="167"/>
      <c r="D7" s="167"/>
      <c r="E7" s="167"/>
      <c r="F7" s="1"/>
      <c r="G7" s="1"/>
      <c r="H7" s="2"/>
      <c r="I7" s="2"/>
      <c r="J7" s="3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166"/>
      <c r="B8" s="167"/>
      <c r="C8" s="167"/>
      <c r="D8" s="167"/>
      <c r="E8" s="167"/>
      <c r="F8" s="1"/>
      <c r="G8" s="1"/>
      <c r="H8" s="2"/>
      <c r="I8" s="2"/>
      <c r="J8" s="3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168"/>
      <c r="B9" s="169"/>
      <c r="C9" s="169"/>
      <c r="D9" s="169"/>
      <c r="E9" s="169"/>
      <c r="F9" s="1"/>
      <c r="G9" s="1"/>
      <c r="H9" s="2"/>
      <c r="I9" s="2"/>
      <c r="J9" s="3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31.5" customHeight="1" x14ac:dyDescent="0.25">
      <c r="A10" s="5"/>
      <c r="B10" s="6" t="s">
        <v>2</v>
      </c>
      <c r="C10" s="7"/>
      <c r="D10" s="7"/>
      <c r="E10" s="7"/>
      <c r="F10" s="1"/>
      <c r="G10" s="1"/>
      <c r="H10" s="2"/>
      <c r="I10" s="2"/>
      <c r="J10" s="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95.25" customHeight="1" x14ac:dyDescent="0.25">
      <c r="A11" s="8" t="s">
        <v>3</v>
      </c>
      <c r="B11" s="9">
        <v>0</v>
      </c>
      <c r="C11" s="170" t="s">
        <v>4</v>
      </c>
      <c r="D11" s="165"/>
      <c r="E11" s="171"/>
      <c r="F11" s="1"/>
      <c r="G11" s="1"/>
      <c r="H11" s="2"/>
      <c r="I11" s="2"/>
      <c r="J11" s="3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76.5" customHeight="1" x14ac:dyDescent="0.25">
      <c r="A12" s="8" t="s">
        <v>5</v>
      </c>
      <c r="B12" s="10">
        <v>0</v>
      </c>
      <c r="C12" s="166"/>
      <c r="D12" s="167"/>
      <c r="E12" s="172"/>
      <c r="F12" s="1"/>
      <c r="G12" s="1"/>
      <c r="H12" s="2"/>
      <c r="I12" s="2"/>
      <c r="J12" s="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51" customHeight="1" x14ac:dyDescent="0.25">
      <c r="A13" s="11" t="s">
        <v>6</v>
      </c>
      <c r="B13" s="12">
        <v>0</v>
      </c>
      <c r="C13" s="168"/>
      <c r="D13" s="169"/>
      <c r="E13" s="173"/>
      <c r="F13" s="1"/>
      <c r="G13" s="1"/>
      <c r="H13" s="2"/>
      <c r="I13" s="2"/>
      <c r="J13" s="3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51" customHeight="1" x14ac:dyDescent="0.25">
      <c r="A14" s="13"/>
      <c r="B14" s="14">
        <v>0</v>
      </c>
      <c r="C14" s="15"/>
      <c r="D14" s="15"/>
      <c r="E14" s="15"/>
      <c r="F14" s="1"/>
      <c r="G14" s="1"/>
      <c r="H14" s="2"/>
      <c r="I14" s="2"/>
      <c r="J14" s="3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68.25" customHeight="1" x14ac:dyDescent="0.25">
      <c r="A15" s="8" t="s">
        <v>7</v>
      </c>
      <c r="B15" s="10">
        <v>0</v>
      </c>
      <c r="C15" s="16" t="s">
        <v>8</v>
      </c>
      <c r="D15" s="15"/>
      <c r="E15" s="15"/>
      <c r="F15" s="1"/>
      <c r="G15" s="1"/>
      <c r="H15" s="2"/>
      <c r="I15" s="2"/>
      <c r="J15" s="3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4.75" customHeight="1" x14ac:dyDescent="0.25">
      <c r="A16" s="17"/>
      <c r="B16" s="1"/>
      <c r="C16" s="1"/>
      <c r="D16" s="18"/>
      <c r="E16" s="18"/>
      <c r="F16" s="18"/>
      <c r="G16" s="18"/>
      <c r="H16" s="2"/>
      <c r="I16" s="2"/>
      <c r="J16" s="3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9.25" customHeight="1" x14ac:dyDescent="0.25">
      <c r="A17" s="174" t="s">
        <v>9</v>
      </c>
      <c r="B17" s="175" t="s">
        <v>10</v>
      </c>
      <c r="C17" s="177" t="s">
        <v>11</v>
      </c>
      <c r="D17" s="153" t="s">
        <v>12</v>
      </c>
      <c r="E17" s="179"/>
      <c r="F17" s="153" t="s">
        <v>13</v>
      </c>
      <c r="G17" s="154"/>
      <c r="H17" s="2"/>
      <c r="I17" s="2"/>
      <c r="J17" s="155" t="s">
        <v>14</v>
      </c>
      <c r="K17" s="156"/>
      <c r="L17" s="156"/>
      <c r="M17" s="157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33.75" customHeight="1" x14ac:dyDescent="0.25">
      <c r="A18" s="160"/>
      <c r="B18" s="176"/>
      <c r="C18" s="178"/>
      <c r="D18" s="19" t="s">
        <v>15</v>
      </c>
      <c r="E18" s="20" t="s">
        <v>16</v>
      </c>
      <c r="F18" s="21" t="s">
        <v>17</v>
      </c>
      <c r="G18" s="20" t="s">
        <v>18</v>
      </c>
      <c r="H18" s="22" t="s">
        <v>19</v>
      </c>
      <c r="I18" s="22" t="s">
        <v>20</v>
      </c>
      <c r="J18" s="23" t="s">
        <v>21</v>
      </c>
      <c r="K18" s="24" t="s">
        <v>22</v>
      </c>
      <c r="L18" s="25" t="s">
        <v>23</v>
      </c>
      <c r="M18" s="26" t="s">
        <v>24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 x14ac:dyDescent="0.25">
      <c r="A19" s="158" t="s">
        <v>25</v>
      </c>
      <c r="B19" s="27" t="s">
        <v>26</v>
      </c>
      <c r="C19" s="28" t="s">
        <v>27</v>
      </c>
      <c r="D19" s="29"/>
      <c r="E19" s="30"/>
      <c r="F19" s="31">
        <f>IF(B13&lt;=8,H19*B13,(H19*8)+(B13-8)*I19)</f>
        <v>0</v>
      </c>
      <c r="G19" s="32">
        <f t="shared" ref="G19:G21" si="0">IF(F19&lt;D19,D19-F19,0)</f>
        <v>0</v>
      </c>
      <c r="H19" s="3">
        <v>40000</v>
      </c>
      <c r="I19" s="3">
        <v>30000</v>
      </c>
      <c r="J19" s="33"/>
      <c r="K19" s="34"/>
      <c r="L19" s="33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 x14ac:dyDescent="0.25">
      <c r="A20" s="159"/>
      <c r="B20" s="35" t="s">
        <v>28</v>
      </c>
      <c r="C20" s="36" t="s">
        <v>27</v>
      </c>
      <c r="D20" s="37"/>
      <c r="E20" s="38"/>
      <c r="F20" s="39">
        <f>IF(B13&lt;=8,H20*B13,(H20*8)+(B13-8)*I20)</f>
        <v>0</v>
      </c>
      <c r="G20" s="40">
        <f t="shared" si="0"/>
        <v>0</v>
      </c>
      <c r="H20" s="3">
        <v>20000</v>
      </c>
      <c r="I20" s="3">
        <v>15000</v>
      </c>
      <c r="J20" s="41"/>
      <c r="K20" s="42"/>
      <c r="L20" s="41"/>
      <c r="M20" s="42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 x14ac:dyDescent="0.25">
      <c r="A21" s="160"/>
      <c r="B21" s="43" t="s">
        <v>29</v>
      </c>
      <c r="C21" s="44" t="s">
        <v>27</v>
      </c>
      <c r="D21" s="45"/>
      <c r="E21" s="46"/>
      <c r="F21" s="47">
        <f t="shared" ref="F21:F33" si="1">+B$13*H21</f>
        <v>0</v>
      </c>
      <c r="G21" s="48">
        <f t="shared" si="0"/>
        <v>0</v>
      </c>
      <c r="H21" s="3">
        <v>96000</v>
      </c>
      <c r="I21" s="3"/>
      <c r="J21" s="49"/>
      <c r="K21" s="50"/>
      <c r="L21" s="49"/>
      <c r="M21" s="50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161" t="s">
        <v>30</v>
      </c>
      <c r="B22" s="51" t="s">
        <v>31</v>
      </c>
      <c r="C22" s="52" t="s">
        <v>27</v>
      </c>
      <c r="D22" s="53"/>
      <c r="E22" s="54"/>
      <c r="F22" s="55">
        <f t="shared" si="1"/>
        <v>0</v>
      </c>
      <c r="G22" s="56">
        <f t="shared" ref="G22:G29" si="2">IF(F22&lt;D22,E22-F22,0)</f>
        <v>0</v>
      </c>
      <c r="H22" s="3">
        <f t="shared" ref="H22:H23" si="3">60000/1.1</f>
        <v>54545.454545454544</v>
      </c>
      <c r="I22" s="3"/>
      <c r="J22" s="57"/>
      <c r="K22" s="58"/>
      <c r="L22" s="57"/>
      <c r="M22" s="58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5">
      <c r="A23" s="159"/>
      <c r="B23" s="59" t="s">
        <v>32</v>
      </c>
      <c r="C23" s="60" t="s">
        <v>27</v>
      </c>
      <c r="D23" s="61"/>
      <c r="E23" s="62"/>
      <c r="F23" s="39">
        <f t="shared" si="1"/>
        <v>0</v>
      </c>
      <c r="G23" s="56">
        <f t="shared" si="2"/>
        <v>0</v>
      </c>
      <c r="H23" s="3">
        <f t="shared" si="3"/>
        <v>54545.454545454544</v>
      </c>
      <c r="I23" s="3"/>
      <c r="J23" s="63"/>
      <c r="K23" s="64"/>
      <c r="L23" s="63"/>
      <c r="M23" s="6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5">
      <c r="A24" s="159"/>
      <c r="B24" s="59" t="s">
        <v>33</v>
      </c>
      <c r="C24" s="60" t="s">
        <v>27</v>
      </c>
      <c r="D24" s="61"/>
      <c r="E24" s="62"/>
      <c r="F24" s="39">
        <f t="shared" si="1"/>
        <v>0</v>
      </c>
      <c r="G24" s="56">
        <f t="shared" si="2"/>
        <v>0</v>
      </c>
      <c r="H24" s="3">
        <f t="shared" ref="H24:H27" si="4">30000/1.1</f>
        <v>27272.727272727272</v>
      </c>
      <c r="I24" s="3"/>
      <c r="J24" s="63"/>
      <c r="K24" s="64"/>
      <c r="L24" s="63"/>
      <c r="M24" s="6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5">
      <c r="A25" s="159"/>
      <c r="B25" s="59" t="s">
        <v>34</v>
      </c>
      <c r="C25" s="60" t="s">
        <v>27</v>
      </c>
      <c r="D25" s="61"/>
      <c r="E25" s="62"/>
      <c r="F25" s="39">
        <f t="shared" si="1"/>
        <v>0</v>
      </c>
      <c r="G25" s="56">
        <f t="shared" si="2"/>
        <v>0</v>
      </c>
      <c r="H25" s="3">
        <f t="shared" si="4"/>
        <v>27272.727272727272</v>
      </c>
      <c r="I25" s="3"/>
      <c r="J25" s="63"/>
      <c r="K25" s="64"/>
      <c r="L25" s="63"/>
      <c r="M25" s="6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5">
      <c r="A26" s="159"/>
      <c r="B26" s="59" t="s">
        <v>35</v>
      </c>
      <c r="C26" s="60" t="s">
        <v>27</v>
      </c>
      <c r="D26" s="61"/>
      <c r="E26" s="62"/>
      <c r="F26" s="39">
        <f t="shared" si="1"/>
        <v>0</v>
      </c>
      <c r="G26" s="56">
        <f t="shared" si="2"/>
        <v>0</v>
      </c>
      <c r="H26" s="3">
        <f t="shared" si="4"/>
        <v>27272.727272727272</v>
      </c>
      <c r="I26" s="3"/>
      <c r="J26" s="63"/>
      <c r="K26" s="64"/>
      <c r="L26" s="63"/>
      <c r="M26" s="6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5">
      <c r="A27" s="159"/>
      <c r="B27" s="59" t="s">
        <v>36</v>
      </c>
      <c r="C27" s="60" t="s">
        <v>27</v>
      </c>
      <c r="D27" s="61"/>
      <c r="E27" s="65"/>
      <c r="F27" s="66">
        <f t="shared" si="1"/>
        <v>0</v>
      </c>
      <c r="G27" s="67">
        <f t="shared" si="2"/>
        <v>0</v>
      </c>
      <c r="H27" s="3">
        <f t="shared" si="4"/>
        <v>27272.727272727272</v>
      </c>
      <c r="I27" s="3"/>
      <c r="J27" s="63"/>
      <c r="K27" s="64"/>
      <c r="L27" s="63"/>
      <c r="M27" s="6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5">
      <c r="A28" s="159"/>
      <c r="B28" s="59" t="s">
        <v>37</v>
      </c>
      <c r="C28" s="60" t="s">
        <v>27</v>
      </c>
      <c r="D28" s="61"/>
      <c r="E28" s="65"/>
      <c r="F28" s="66">
        <f t="shared" si="1"/>
        <v>0</v>
      </c>
      <c r="G28" s="67">
        <f t="shared" si="2"/>
        <v>0</v>
      </c>
      <c r="H28" s="3">
        <f>60000/1.1</f>
        <v>54545.454545454544</v>
      </c>
      <c r="I28" s="3"/>
      <c r="J28" s="63"/>
      <c r="K28" s="64"/>
      <c r="L28" s="63"/>
      <c r="M28" s="6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5">
      <c r="A29" s="159"/>
      <c r="B29" s="59" t="s">
        <v>38</v>
      </c>
      <c r="C29" s="68" t="s">
        <v>27</v>
      </c>
      <c r="D29" s="61"/>
      <c r="E29" s="65"/>
      <c r="F29" s="66">
        <f t="shared" si="1"/>
        <v>0</v>
      </c>
      <c r="G29" s="67">
        <f t="shared" si="2"/>
        <v>0</v>
      </c>
      <c r="H29" s="3">
        <f>30000/1.1</f>
        <v>27272.727272727272</v>
      </c>
      <c r="I29" s="3"/>
      <c r="J29" s="63"/>
      <c r="K29" s="64"/>
      <c r="L29" s="63"/>
      <c r="M29" s="6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5">
      <c r="A30" s="159"/>
      <c r="B30" s="69" t="s">
        <v>39</v>
      </c>
      <c r="C30" s="68" t="s">
        <v>27</v>
      </c>
      <c r="D30" s="61"/>
      <c r="E30" s="65"/>
      <c r="F30" s="66">
        <f t="shared" si="1"/>
        <v>0</v>
      </c>
      <c r="G30" s="67"/>
      <c r="H30" s="3">
        <v>0</v>
      </c>
      <c r="I30" s="3"/>
      <c r="J30" s="63"/>
      <c r="K30" s="64"/>
      <c r="L30" s="63"/>
      <c r="M30" s="6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5">
      <c r="A31" s="159"/>
      <c r="B31" s="69" t="s">
        <v>40</v>
      </c>
      <c r="C31" s="68" t="s">
        <v>27</v>
      </c>
      <c r="D31" s="61"/>
      <c r="E31" s="65"/>
      <c r="F31" s="66">
        <f t="shared" si="1"/>
        <v>0</v>
      </c>
      <c r="G31" s="67">
        <f t="shared" ref="G31:G36" si="5">IF(F31&lt;D31,E31-F31,0)</f>
        <v>0</v>
      </c>
      <c r="H31" s="3">
        <f>100000/1.1</f>
        <v>90909.090909090897</v>
      </c>
      <c r="I31" s="3"/>
      <c r="J31" s="63"/>
      <c r="K31" s="64"/>
      <c r="L31" s="63"/>
      <c r="M31" s="6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5">
      <c r="A32" s="159"/>
      <c r="B32" s="69" t="s">
        <v>41</v>
      </c>
      <c r="C32" s="68" t="s">
        <v>27</v>
      </c>
      <c r="D32" s="61"/>
      <c r="E32" s="65"/>
      <c r="F32" s="66">
        <f t="shared" si="1"/>
        <v>0</v>
      </c>
      <c r="G32" s="67">
        <f t="shared" si="5"/>
        <v>0</v>
      </c>
      <c r="H32" s="3">
        <v>48000</v>
      </c>
      <c r="I32" s="3"/>
      <c r="J32" s="63"/>
      <c r="K32" s="64"/>
      <c r="L32" s="63"/>
      <c r="M32" s="6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5">
      <c r="A33" s="159"/>
      <c r="B33" s="69" t="s">
        <v>42</v>
      </c>
      <c r="C33" s="68" t="s">
        <v>27</v>
      </c>
      <c r="D33" s="61"/>
      <c r="E33" s="65"/>
      <c r="F33" s="66">
        <f t="shared" si="1"/>
        <v>0</v>
      </c>
      <c r="G33" s="67">
        <f t="shared" si="5"/>
        <v>0</v>
      </c>
      <c r="H33" s="3">
        <v>48000</v>
      </c>
      <c r="I33" s="3"/>
      <c r="J33" s="63"/>
      <c r="K33" s="64"/>
      <c r="L33" s="63"/>
      <c r="M33" s="6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159"/>
      <c r="B34" s="69" t="s">
        <v>43</v>
      </c>
      <c r="C34" s="68" t="s">
        <v>27</v>
      </c>
      <c r="D34" s="61"/>
      <c r="E34" s="65"/>
      <c r="F34" s="66">
        <f>IF(B15&lt;=8,H34*B15,B15*I34)</f>
        <v>0</v>
      </c>
      <c r="G34" s="67">
        <f t="shared" si="5"/>
        <v>0</v>
      </c>
      <c r="H34" s="3">
        <v>1500</v>
      </c>
      <c r="I34" s="3">
        <v>1200</v>
      </c>
      <c r="J34" s="63"/>
      <c r="K34" s="64"/>
      <c r="L34" s="63"/>
      <c r="M34" s="6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159"/>
      <c r="B35" s="69" t="s">
        <v>44</v>
      </c>
      <c r="C35" s="68" t="s">
        <v>27</v>
      </c>
      <c r="D35" s="61"/>
      <c r="E35" s="62"/>
      <c r="F35" s="39">
        <f t="shared" ref="F35:F59" si="6">+B$13*H35</f>
        <v>0</v>
      </c>
      <c r="G35" s="56">
        <f t="shared" si="5"/>
        <v>0</v>
      </c>
      <c r="H35" s="3">
        <f>60000/1.1</f>
        <v>54545.454545454544</v>
      </c>
      <c r="I35" s="3"/>
      <c r="J35" s="63"/>
      <c r="K35" s="64"/>
      <c r="L35" s="63"/>
      <c r="M35" s="6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5">
      <c r="A36" s="160"/>
      <c r="B36" s="70" t="s">
        <v>45</v>
      </c>
      <c r="C36" s="68" t="s">
        <v>27</v>
      </c>
      <c r="D36" s="71"/>
      <c r="E36" s="72"/>
      <c r="F36" s="73">
        <f t="shared" si="6"/>
        <v>0</v>
      </c>
      <c r="G36" s="74">
        <f t="shared" si="5"/>
        <v>0</v>
      </c>
      <c r="H36" s="3">
        <v>96000</v>
      </c>
      <c r="I36" s="3"/>
      <c r="J36" s="75"/>
      <c r="K36" s="76"/>
      <c r="L36" s="75"/>
      <c r="M36" s="7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77">
        <v>0.75</v>
      </c>
      <c r="B37" s="78" t="s">
        <v>46</v>
      </c>
      <c r="C37" s="79" t="s">
        <v>47</v>
      </c>
      <c r="D37" s="80"/>
      <c r="E37" s="81"/>
      <c r="F37" s="82">
        <f t="shared" si="6"/>
        <v>0</v>
      </c>
      <c r="G37" s="83">
        <f t="shared" ref="G37:G51" si="7">IF(F37&lt;D37,D37-F37,0)</f>
        <v>0</v>
      </c>
      <c r="H37" s="84">
        <v>40000</v>
      </c>
      <c r="I37" s="85"/>
      <c r="J37" s="57"/>
      <c r="K37" s="58"/>
      <c r="L37" s="57"/>
      <c r="M37" s="58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86">
        <v>0.7</v>
      </c>
      <c r="B38" s="87" t="s">
        <v>48</v>
      </c>
      <c r="C38" s="88" t="s">
        <v>47</v>
      </c>
      <c r="D38" s="89"/>
      <c r="E38" s="90"/>
      <c r="F38" s="91">
        <f t="shared" si="6"/>
        <v>0</v>
      </c>
      <c r="G38" s="67">
        <f t="shared" si="7"/>
        <v>0</v>
      </c>
      <c r="H38" s="92">
        <v>40000</v>
      </c>
      <c r="I38" s="93"/>
      <c r="J38" s="63"/>
      <c r="K38" s="64"/>
      <c r="L38" s="63"/>
      <c r="M38" s="6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5">
      <c r="A39" s="86">
        <v>0.85</v>
      </c>
      <c r="B39" s="87" t="s">
        <v>49</v>
      </c>
      <c r="C39" s="88" t="s">
        <v>50</v>
      </c>
      <c r="D39" s="89"/>
      <c r="E39" s="90"/>
      <c r="F39" s="91">
        <f t="shared" si="6"/>
        <v>0</v>
      </c>
      <c r="G39" s="67">
        <f t="shared" si="7"/>
        <v>0</v>
      </c>
      <c r="H39" s="92">
        <v>96000</v>
      </c>
      <c r="I39" s="93"/>
      <c r="J39" s="63"/>
      <c r="K39" s="64"/>
      <c r="L39" s="63"/>
      <c r="M39" s="6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1.75" customHeight="1" x14ac:dyDescent="0.25">
      <c r="A40" s="86">
        <v>0.75</v>
      </c>
      <c r="B40" s="87" t="s">
        <v>51</v>
      </c>
      <c r="C40" s="88" t="s">
        <v>50</v>
      </c>
      <c r="D40" s="89"/>
      <c r="E40" s="90"/>
      <c r="F40" s="91">
        <f t="shared" si="6"/>
        <v>0</v>
      </c>
      <c r="G40" s="67">
        <f t="shared" si="7"/>
        <v>0</v>
      </c>
      <c r="H40" s="92">
        <v>96000</v>
      </c>
      <c r="I40" s="93"/>
      <c r="J40" s="63"/>
      <c r="K40" s="64"/>
      <c r="L40" s="63"/>
      <c r="M40" s="6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86">
        <v>0.85</v>
      </c>
      <c r="B41" s="87" t="s">
        <v>52</v>
      </c>
      <c r="C41" s="88" t="s">
        <v>53</v>
      </c>
      <c r="D41" s="89"/>
      <c r="E41" s="90"/>
      <c r="F41" s="91">
        <f t="shared" si="6"/>
        <v>0</v>
      </c>
      <c r="G41" s="67">
        <f t="shared" si="7"/>
        <v>0</v>
      </c>
      <c r="H41" s="92">
        <v>136000</v>
      </c>
      <c r="I41" s="93"/>
      <c r="J41" s="63"/>
      <c r="K41" s="64"/>
      <c r="L41" s="63"/>
      <c r="M41" s="6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86">
        <v>0.8</v>
      </c>
      <c r="B42" s="87" t="s">
        <v>54</v>
      </c>
      <c r="C42" s="88" t="s">
        <v>55</v>
      </c>
      <c r="D42" s="89"/>
      <c r="E42" s="90"/>
      <c r="F42" s="91">
        <f t="shared" si="6"/>
        <v>0</v>
      </c>
      <c r="G42" s="67">
        <f t="shared" si="7"/>
        <v>0</v>
      </c>
      <c r="H42" s="92">
        <v>136000</v>
      </c>
      <c r="I42" s="93"/>
      <c r="J42" s="63"/>
      <c r="K42" s="64"/>
      <c r="L42" s="63"/>
      <c r="M42" s="6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5">
      <c r="A43" s="86">
        <v>0.5</v>
      </c>
      <c r="B43" s="87" t="s">
        <v>31</v>
      </c>
      <c r="C43" s="88" t="s">
        <v>47</v>
      </c>
      <c r="D43" s="89"/>
      <c r="E43" s="90"/>
      <c r="F43" s="91">
        <f t="shared" si="6"/>
        <v>0</v>
      </c>
      <c r="G43" s="67">
        <f t="shared" si="7"/>
        <v>0</v>
      </c>
      <c r="H43" s="92">
        <f t="shared" ref="H43:H44" si="8">60000/0.5</f>
        <v>120000</v>
      </c>
      <c r="I43" s="93"/>
      <c r="J43" s="63"/>
      <c r="K43" s="64"/>
      <c r="L43" s="63"/>
      <c r="M43" s="6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5">
      <c r="A44" s="86">
        <v>0.5</v>
      </c>
      <c r="B44" s="87" t="s">
        <v>32</v>
      </c>
      <c r="C44" s="88" t="s">
        <v>47</v>
      </c>
      <c r="D44" s="89"/>
      <c r="E44" s="90"/>
      <c r="F44" s="91">
        <f t="shared" si="6"/>
        <v>0</v>
      </c>
      <c r="G44" s="67">
        <f t="shared" si="7"/>
        <v>0</v>
      </c>
      <c r="H44" s="92">
        <f t="shared" si="8"/>
        <v>120000</v>
      </c>
      <c r="I44" s="93"/>
      <c r="J44" s="63"/>
      <c r="K44" s="64"/>
      <c r="L44" s="63"/>
      <c r="M44" s="6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5">
      <c r="A45" s="86">
        <v>0.5</v>
      </c>
      <c r="B45" s="87" t="s">
        <v>33</v>
      </c>
      <c r="C45" s="88" t="s">
        <v>47</v>
      </c>
      <c r="D45" s="89"/>
      <c r="E45" s="90"/>
      <c r="F45" s="91">
        <f t="shared" si="6"/>
        <v>0</v>
      </c>
      <c r="G45" s="67">
        <f t="shared" si="7"/>
        <v>0</v>
      </c>
      <c r="H45" s="92">
        <f t="shared" ref="H45:H46" si="9">30000/0.5</f>
        <v>60000</v>
      </c>
      <c r="I45" s="93"/>
      <c r="J45" s="63"/>
      <c r="K45" s="64"/>
      <c r="L45" s="63"/>
      <c r="M45" s="6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5">
      <c r="A46" s="86">
        <v>0.5</v>
      </c>
      <c r="B46" s="87" t="s">
        <v>34</v>
      </c>
      <c r="C46" s="88" t="s">
        <v>47</v>
      </c>
      <c r="D46" s="89"/>
      <c r="E46" s="90"/>
      <c r="F46" s="91">
        <f t="shared" si="6"/>
        <v>0</v>
      </c>
      <c r="G46" s="67">
        <f t="shared" si="7"/>
        <v>0</v>
      </c>
      <c r="H46" s="92">
        <f t="shared" si="9"/>
        <v>60000</v>
      </c>
      <c r="I46" s="93"/>
      <c r="J46" s="63"/>
      <c r="K46" s="64"/>
      <c r="L46" s="63"/>
      <c r="M46" s="6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5">
      <c r="A47" s="86">
        <v>0.65</v>
      </c>
      <c r="B47" s="87" t="s">
        <v>34</v>
      </c>
      <c r="C47" s="88" t="s">
        <v>47</v>
      </c>
      <c r="D47" s="89"/>
      <c r="E47" s="90"/>
      <c r="F47" s="91">
        <f t="shared" si="6"/>
        <v>0</v>
      </c>
      <c r="G47" s="67">
        <f t="shared" si="7"/>
        <v>0</v>
      </c>
      <c r="H47" s="92">
        <f t="shared" ref="H47:H49" si="10">30000/0.65</f>
        <v>46153.846153846149</v>
      </c>
      <c r="I47" s="93"/>
      <c r="J47" s="63"/>
      <c r="K47" s="64"/>
      <c r="L47" s="63"/>
      <c r="M47" s="6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5">
      <c r="A48" s="86">
        <v>0.65</v>
      </c>
      <c r="B48" s="87" t="s">
        <v>35</v>
      </c>
      <c r="C48" s="88" t="s">
        <v>47</v>
      </c>
      <c r="D48" s="89"/>
      <c r="E48" s="90"/>
      <c r="F48" s="91">
        <f t="shared" si="6"/>
        <v>0</v>
      </c>
      <c r="G48" s="67">
        <f t="shared" si="7"/>
        <v>0</v>
      </c>
      <c r="H48" s="92">
        <f t="shared" si="10"/>
        <v>46153.846153846149</v>
      </c>
      <c r="I48" s="93"/>
      <c r="J48" s="63"/>
      <c r="K48" s="64"/>
      <c r="L48" s="63"/>
      <c r="M48" s="6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5">
      <c r="A49" s="86">
        <v>0.65</v>
      </c>
      <c r="B49" s="87" t="s">
        <v>36</v>
      </c>
      <c r="C49" s="88" t="s">
        <v>47</v>
      </c>
      <c r="D49" s="89"/>
      <c r="E49" s="90"/>
      <c r="F49" s="91">
        <f t="shared" si="6"/>
        <v>0</v>
      </c>
      <c r="G49" s="67">
        <f t="shared" si="7"/>
        <v>0</v>
      </c>
      <c r="H49" s="92">
        <f t="shared" si="10"/>
        <v>46153.846153846149</v>
      </c>
      <c r="I49" s="93"/>
      <c r="J49" s="63"/>
      <c r="K49" s="64"/>
      <c r="L49" s="63"/>
      <c r="M49" s="6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5">
      <c r="A50" s="86">
        <v>0.65</v>
      </c>
      <c r="B50" s="87" t="s">
        <v>37</v>
      </c>
      <c r="C50" s="88" t="s">
        <v>47</v>
      </c>
      <c r="D50" s="89"/>
      <c r="E50" s="90"/>
      <c r="F50" s="91">
        <f t="shared" si="6"/>
        <v>0</v>
      </c>
      <c r="G50" s="67">
        <f t="shared" si="7"/>
        <v>0</v>
      </c>
      <c r="H50" s="92">
        <f>60000/0.65</f>
        <v>92307.692307692298</v>
      </c>
      <c r="I50" s="93"/>
      <c r="J50" s="63"/>
      <c r="K50" s="64"/>
      <c r="L50" s="63"/>
      <c r="M50" s="6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5">
      <c r="A51" s="86">
        <v>0.65</v>
      </c>
      <c r="B51" s="87" t="s">
        <v>38</v>
      </c>
      <c r="C51" s="88" t="s">
        <v>47</v>
      </c>
      <c r="D51" s="89"/>
      <c r="E51" s="90"/>
      <c r="F51" s="91">
        <f t="shared" si="6"/>
        <v>0</v>
      </c>
      <c r="G51" s="67">
        <f t="shared" si="7"/>
        <v>0</v>
      </c>
      <c r="H51" s="92">
        <f>30000/0.65</f>
        <v>46153.846153846149</v>
      </c>
      <c r="I51" s="93"/>
      <c r="J51" s="63"/>
      <c r="K51" s="64"/>
      <c r="L51" s="63"/>
      <c r="M51" s="6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5">
      <c r="A52" s="86">
        <v>0.65</v>
      </c>
      <c r="B52" s="87" t="s">
        <v>39</v>
      </c>
      <c r="C52" s="88" t="s">
        <v>47</v>
      </c>
      <c r="D52" s="89"/>
      <c r="E52" s="90"/>
      <c r="F52" s="91">
        <f t="shared" si="6"/>
        <v>0</v>
      </c>
      <c r="G52" s="67"/>
      <c r="H52" s="92">
        <v>0</v>
      </c>
      <c r="I52" s="93"/>
      <c r="J52" s="63"/>
      <c r="K52" s="64"/>
      <c r="L52" s="63"/>
      <c r="M52" s="6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5">
      <c r="A53" s="86">
        <v>0.65</v>
      </c>
      <c r="B53" s="87" t="s">
        <v>40</v>
      </c>
      <c r="C53" s="88" t="s">
        <v>47</v>
      </c>
      <c r="D53" s="89"/>
      <c r="E53" s="90"/>
      <c r="F53" s="91">
        <f t="shared" si="6"/>
        <v>0</v>
      </c>
      <c r="G53" s="67">
        <f t="shared" ref="G53:G54" si="11">IF(F53&lt;D53,D53-F53,0)</f>
        <v>0</v>
      </c>
      <c r="H53" s="92">
        <f>100000/0.65</f>
        <v>153846.15384615384</v>
      </c>
      <c r="I53" s="93"/>
      <c r="J53" s="63"/>
      <c r="K53" s="64"/>
      <c r="L53" s="63"/>
      <c r="M53" s="6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5">
      <c r="A54" s="86">
        <v>0.5</v>
      </c>
      <c r="B54" s="87" t="s">
        <v>41</v>
      </c>
      <c r="C54" s="88" t="s">
        <v>47</v>
      </c>
      <c r="D54" s="89"/>
      <c r="E54" s="90"/>
      <c r="F54" s="91">
        <f t="shared" si="6"/>
        <v>0</v>
      </c>
      <c r="G54" s="67">
        <f t="shared" si="11"/>
        <v>0</v>
      </c>
      <c r="H54" s="92">
        <v>48000</v>
      </c>
      <c r="I54" s="93"/>
      <c r="J54" s="63"/>
      <c r="K54" s="64"/>
      <c r="L54" s="63"/>
      <c r="M54" s="6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5">
      <c r="A55" s="86">
        <v>0.9</v>
      </c>
      <c r="B55" s="87" t="s">
        <v>56</v>
      </c>
      <c r="C55" s="88" t="s">
        <v>57</v>
      </c>
      <c r="D55" s="89"/>
      <c r="E55" s="90"/>
      <c r="F55" s="91">
        <f t="shared" si="6"/>
        <v>0</v>
      </c>
      <c r="G55" s="67"/>
      <c r="H55" s="92">
        <v>0</v>
      </c>
      <c r="I55" s="93"/>
      <c r="J55" s="63"/>
      <c r="K55" s="64"/>
      <c r="L55" s="63"/>
      <c r="M55" s="6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5">
      <c r="A56" s="86">
        <v>0.5</v>
      </c>
      <c r="B56" s="87" t="s">
        <v>42</v>
      </c>
      <c r="C56" s="88" t="s">
        <v>47</v>
      </c>
      <c r="D56" s="89"/>
      <c r="E56" s="90"/>
      <c r="F56" s="91">
        <f t="shared" si="6"/>
        <v>0</v>
      </c>
      <c r="G56" s="67">
        <f t="shared" ref="G56:G59" si="12">IF(F56&lt;D56,D56-F56,0)</f>
        <v>0</v>
      </c>
      <c r="H56" s="92">
        <v>48000</v>
      </c>
      <c r="I56" s="93"/>
      <c r="J56" s="94"/>
      <c r="K56" s="64"/>
      <c r="L56" s="94"/>
      <c r="M56" s="6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5">
      <c r="A57" s="86">
        <v>0.5</v>
      </c>
      <c r="B57" s="87" t="s">
        <v>43</v>
      </c>
      <c r="C57" s="88" t="s">
        <v>47</v>
      </c>
      <c r="D57" s="89"/>
      <c r="E57" s="90"/>
      <c r="F57" s="91">
        <f t="shared" si="6"/>
        <v>0</v>
      </c>
      <c r="G57" s="67">
        <f t="shared" si="12"/>
        <v>0</v>
      </c>
      <c r="H57" s="92">
        <v>3000</v>
      </c>
      <c r="I57" s="93"/>
      <c r="J57" s="94"/>
      <c r="K57" s="64"/>
      <c r="L57" s="94"/>
      <c r="M57" s="6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5">
      <c r="A58" s="86">
        <v>0.65</v>
      </c>
      <c r="B58" s="87" t="s">
        <v>44</v>
      </c>
      <c r="C58" s="88" t="s">
        <v>47</v>
      </c>
      <c r="D58" s="89"/>
      <c r="E58" s="90"/>
      <c r="F58" s="91">
        <f t="shared" si="6"/>
        <v>0</v>
      </c>
      <c r="G58" s="67">
        <f t="shared" si="12"/>
        <v>0</v>
      </c>
      <c r="H58" s="92">
        <f>60000/0.65</f>
        <v>92307.692307692298</v>
      </c>
      <c r="I58" s="93"/>
      <c r="J58" s="94"/>
      <c r="K58" s="64"/>
      <c r="L58" s="94"/>
      <c r="M58" s="6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5">
      <c r="A59" s="95">
        <v>0.5</v>
      </c>
      <c r="B59" s="96" t="s">
        <v>58</v>
      </c>
      <c r="C59" s="97" t="s">
        <v>59</v>
      </c>
      <c r="D59" s="98"/>
      <c r="E59" s="99"/>
      <c r="F59" s="100">
        <f t="shared" si="6"/>
        <v>0</v>
      </c>
      <c r="G59" s="101">
        <f t="shared" si="12"/>
        <v>0</v>
      </c>
      <c r="H59" s="102">
        <v>96000</v>
      </c>
      <c r="I59" s="103"/>
      <c r="J59" s="104"/>
      <c r="K59" s="105"/>
      <c r="L59" s="104"/>
      <c r="M59" s="10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5">
      <c r="A60" s="162" t="s">
        <v>60</v>
      </c>
      <c r="B60" s="163"/>
      <c r="C60" s="106"/>
      <c r="D60" s="107">
        <f t="shared" ref="D60:E60" si="13">SUM(D19:D59)</f>
        <v>0</v>
      </c>
      <c r="E60" s="107">
        <f t="shared" si="13"/>
        <v>0</v>
      </c>
      <c r="F60" s="108"/>
      <c r="G60" s="2"/>
      <c r="H60" s="2"/>
      <c r="I60" s="3"/>
      <c r="J60" s="3"/>
      <c r="K60" s="3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17"/>
      <c r="B61" s="1"/>
      <c r="C61" s="1"/>
      <c r="D61" s="1"/>
      <c r="E61" s="1"/>
      <c r="F61" s="1"/>
      <c r="G61" s="1"/>
      <c r="H61" s="2"/>
      <c r="I61" s="2"/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5"/>
      <c r="B62" s="7"/>
      <c r="C62" s="7"/>
      <c r="D62" s="7"/>
      <c r="E62" s="7"/>
      <c r="F62" s="1"/>
      <c r="G62" s="1"/>
      <c r="H62" s="2"/>
      <c r="I62" s="109"/>
      <c r="J62" s="3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5">
      <c r="A63" s="5"/>
      <c r="B63" s="7"/>
      <c r="C63" s="7"/>
      <c r="D63" s="7"/>
      <c r="E63" s="7"/>
      <c r="F63" s="1"/>
      <c r="G63" s="1"/>
      <c r="H63" s="2"/>
      <c r="I63" s="109"/>
      <c r="J63" s="3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5">
      <c r="A64" s="5"/>
      <c r="B64" s="7"/>
      <c r="C64" s="7"/>
      <c r="D64" s="7"/>
      <c r="E64" s="7"/>
      <c r="F64" s="1"/>
      <c r="G64" s="1"/>
      <c r="H64" s="2"/>
      <c r="I64" s="109"/>
      <c r="J64" s="3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2"/>
      <c r="I66" s="2"/>
      <c r="J66" s="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2"/>
      <c r="I67" s="2"/>
      <c r="J67" s="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2"/>
      <c r="I68" s="2"/>
      <c r="J68" s="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2"/>
      <c r="I69" s="2"/>
      <c r="J69" s="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2"/>
      <c r="I70" s="2"/>
      <c r="J70" s="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2"/>
      <c r="I71" s="2"/>
      <c r="J71" s="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2"/>
      <c r="I72" s="2"/>
      <c r="J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2"/>
      <c r="I73" s="2"/>
      <c r="J73" s="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2"/>
      <c r="I74" s="2"/>
      <c r="J74" s="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2"/>
      <c r="I75" s="2"/>
      <c r="J75" s="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2"/>
      <c r="I76" s="2"/>
      <c r="J76" s="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2"/>
      <c r="I77" s="2"/>
      <c r="J77" s="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2"/>
      <c r="I78" s="2"/>
      <c r="J78" s="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2"/>
      <c r="I79" s="2"/>
      <c r="J79" s="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2"/>
      <c r="I80" s="2"/>
      <c r="J80" s="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2"/>
      <c r="I81" s="2"/>
      <c r="J81" s="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2"/>
      <c r="I82" s="2"/>
      <c r="J82" s="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2"/>
      <c r="I83" s="2"/>
      <c r="J83" s="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2"/>
      <c r="I86" s="2"/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2"/>
      <c r="I87" s="2"/>
      <c r="J87" s="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2"/>
      <c r="I88" s="2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2"/>
      <c r="I89" s="2"/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2"/>
      <c r="I90" s="2"/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2"/>
      <c r="I91" s="2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2"/>
      <c r="I92" s="2"/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2"/>
      <c r="I93" s="2"/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2"/>
      <c r="I94" s="2"/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2"/>
      <c r="I95" s="2"/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2"/>
      <c r="I96" s="2"/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2"/>
      <c r="I97" s="2"/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2"/>
      <c r="I98" s="2"/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2"/>
      <c r="I99" s="2"/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2"/>
      <c r="I100" s="2"/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2"/>
      <c r="I101" s="2"/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2"/>
      <c r="I102" s="2"/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2"/>
      <c r="I103" s="2"/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2"/>
      <c r="I104" s="2"/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2"/>
      <c r="I105" s="2"/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2"/>
      <c r="I106" s="2"/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2"/>
      <c r="I107" s="2"/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2"/>
      <c r="I108" s="2"/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2"/>
      <c r="I109" s="2"/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2"/>
      <c r="I110" s="2"/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2"/>
      <c r="I111" s="2"/>
      <c r="J111" s="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2"/>
      <c r="I112" s="2"/>
      <c r="J112" s="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2"/>
      <c r="I113" s="2"/>
      <c r="J113" s="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2"/>
      <c r="I114" s="2"/>
      <c r="J114" s="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2"/>
      <c r="I115" s="2"/>
      <c r="J115" s="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2"/>
      <c r="I116" s="2"/>
      <c r="J116" s="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2"/>
      <c r="I117" s="2"/>
      <c r="J117" s="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2"/>
      <c r="I118" s="2"/>
      <c r="J118" s="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2"/>
      <c r="I119" s="2"/>
      <c r="J119" s="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2"/>
      <c r="I120" s="2"/>
      <c r="J120" s="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2"/>
      <c r="I121" s="2"/>
      <c r="J121" s="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2"/>
      <c r="I122" s="2"/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2"/>
      <c r="I123" s="2"/>
      <c r="J123" s="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2"/>
      <c r="I124" s="2"/>
      <c r="J124" s="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2"/>
      <c r="I125" s="2"/>
      <c r="J125" s="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2"/>
      <c r="I126" s="2"/>
      <c r="J126" s="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2"/>
      <c r="I127" s="2"/>
      <c r="J127" s="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2"/>
      <c r="I128" s="2"/>
      <c r="J128" s="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2"/>
      <c r="I129" s="2"/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2"/>
      <c r="I130" s="2"/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2"/>
      <c r="I131" s="2"/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2"/>
      <c r="I132" s="2"/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2"/>
      <c r="I133" s="2"/>
      <c r="J133" s="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2"/>
      <c r="I134" s="2"/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2"/>
      <c r="I135" s="2"/>
      <c r="J135" s="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2"/>
      <c r="I136" s="2"/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2"/>
      <c r="I137" s="2"/>
      <c r="J137" s="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2"/>
      <c r="I138" s="2"/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2"/>
      <c r="I139" s="2"/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2"/>
      <c r="I140" s="2"/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2"/>
      <c r="I141" s="2"/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2"/>
      <c r="I142" s="2"/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2"/>
      <c r="I143" s="2"/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2"/>
      <c r="I144" s="2"/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2"/>
      <c r="I145" s="2"/>
      <c r="J145" s="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2"/>
      <c r="I146" s="2"/>
      <c r="J146" s="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2"/>
      <c r="I147" s="2"/>
      <c r="J147" s="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2"/>
      <c r="I148" s="2"/>
      <c r="J148" s="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2"/>
      <c r="I149" s="2"/>
      <c r="J149" s="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2"/>
      <c r="I150" s="2"/>
      <c r="J150" s="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2"/>
      <c r="I151" s="2"/>
      <c r="J151" s="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2"/>
      <c r="I152" s="2"/>
      <c r="J152" s="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2"/>
      <c r="I153" s="2"/>
      <c r="J153" s="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2"/>
      <c r="I154" s="2"/>
      <c r="J154" s="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2"/>
      <c r="I155" s="2"/>
      <c r="J155" s="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2"/>
      <c r="I156" s="2"/>
      <c r="J156" s="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2"/>
      <c r="I157" s="2"/>
      <c r="J157" s="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2"/>
      <c r="I158" s="2"/>
      <c r="J158" s="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2"/>
      <c r="I159" s="2"/>
      <c r="J159" s="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2"/>
      <c r="I160" s="2"/>
      <c r="J160" s="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2"/>
      <c r="I161" s="2"/>
      <c r="J161" s="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2"/>
      <c r="I162" s="2"/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2"/>
      <c r="I163" s="2"/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2"/>
      <c r="I164" s="2"/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2"/>
      <c r="I165" s="2"/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2"/>
      <c r="I166" s="2"/>
      <c r="J166" s="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2"/>
      <c r="I167" s="2"/>
      <c r="J167" s="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2"/>
      <c r="I168" s="2"/>
      <c r="J168" s="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2"/>
      <c r="I169" s="2"/>
      <c r="J169" s="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2"/>
      <c r="I170" s="2"/>
      <c r="J170" s="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2"/>
      <c r="I171" s="2"/>
      <c r="J171" s="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2"/>
      <c r="I172" s="2"/>
      <c r="J172" s="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2"/>
      <c r="I173" s="2"/>
      <c r="J173" s="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2"/>
      <c r="I174" s="2"/>
      <c r="J174" s="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2"/>
      <c r="I175" s="2"/>
      <c r="J175" s="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2"/>
      <c r="I176" s="2"/>
      <c r="J176" s="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2"/>
      <c r="I177" s="2"/>
      <c r="J177" s="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2"/>
      <c r="I178" s="2"/>
      <c r="J178" s="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2"/>
      <c r="I179" s="2"/>
      <c r="J179" s="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2"/>
      <c r="I180" s="2"/>
      <c r="J180" s="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2"/>
      <c r="I181" s="2"/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2"/>
      <c r="I182" s="2"/>
      <c r="J182" s="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2"/>
      <c r="I183" s="2"/>
      <c r="J183" s="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2"/>
      <c r="I184" s="2"/>
      <c r="J184" s="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2"/>
      <c r="I185" s="2"/>
      <c r="J185" s="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2"/>
      <c r="I186" s="2"/>
      <c r="J186" s="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2"/>
      <c r="I187" s="2"/>
      <c r="J187" s="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2"/>
      <c r="I188" s="2"/>
      <c r="J188" s="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2"/>
      <c r="I189" s="2"/>
      <c r="J189" s="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2"/>
      <c r="I190" s="2"/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2"/>
      <c r="I191" s="2"/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2"/>
      <c r="I192" s="2"/>
      <c r="J192" s="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2"/>
      <c r="I193" s="2"/>
      <c r="J193" s="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2"/>
      <c r="I194" s="2"/>
      <c r="J194" s="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2"/>
      <c r="I195" s="2"/>
      <c r="J195" s="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2"/>
      <c r="I196" s="2"/>
      <c r="J196" s="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2"/>
      <c r="I197" s="2"/>
      <c r="J197" s="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2"/>
      <c r="I198" s="2"/>
      <c r="J198" s="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2"/>
      <c r="I199" s="2"/>
      <c r="J199" s="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2"/>
      <c r="I200" s="2"/>
      <c r="J200" s="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2"/>
      <c r="I201" s="2"/>
      <c r="J201" s="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2"/>
      <c r="I202" s="2"/>
      <c r="J202" s="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2"/>
      <c r="I203" s="2"/>
      <c r="J203" s="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2"/>
      <c r="I204" s="2"/>
      <c r="J204" s="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2"/>
      <c r="I205" s="2"/>
      <c r="J205" s="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2"/>
      <c r="I206" s="2"/>
      <c r="J206" s="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2"/>
      <c r="I207" s="2"/>
      <c r="J207" s="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2"/>
      <c r="I208" s="2"/>
      <c r="J208" s="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2"/>
      <c r="I209" s="2"/>
      <c r="J209" s="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2"/>
      <c r="I210" s="2"/>
      <c r="J210" s="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2"/>
      <c r="I211" s="2"/>
      <c r="J211" s="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2"/>
      <c r="I212" s="2"/>
      <c r="J212" s="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2"/>
      <c r="I213" s="2"/>
      <c r="J213" s="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2"/>
      <c r="I214" s="2"/>
      <c r="J214" s="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2"/>
      <c r="I215" s="2"/>
      <c r="J215" s="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2"/>
      <c r="I216" s="2"/>
      <c r="J216" s="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2"/>
      <c r="I217" s="2"/>
      <c r="J217" s="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2"/>
      <c r="I218" s="2"/>
      <c r="J218" s="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2"/>
      <c r="I219" s="2"/>
      <c r="J219" s="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2"/>
      <c r="I220" s="2"/>
      <c r="J220" s="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2"/>
      <c r="I221" s="2"/>
      <c r="J221" s="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2"/>
      <c r="I222" s="2"/>
      <c r="J222" s="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2"/>
      <c r="I223" s="2"/>
      <c r="J223" s="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2"/>
      <c r="I224" s="2"/>
      <c r="J224" s="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2"/>
      <c r="I225" s="2"/>
      <c r="J225" s="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2"/>
      <c r="I226" s="2"/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2"/>
      <c r="I227" s="2"/>
      <c r="J227" s="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2"/>
      <c r="I228" s="2"/>
      <c r="J228" s="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2"/>
      <c r="I229" s="2"/>
      <c r="J229" s="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2"/>
      <c r="I230" s="2"/>
      <c r="J230" s="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2"/>
      <c r="I231" s="2"/>
      <c r="J231" s="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2"/>
      <c r="I232" s="2"/>
      <c r="J232" s="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2"/>
      <c r="I233" s="2"/>
      <c r="J233" s="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2"/>
      <c r="I234" s="2"/>
      <c r="J234" s="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2"/>
      <c r="I235" s="2"/>
      <c r="J235" s="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2"/>
      <c r="I236" s="2"/>
      <c r="J236" s="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2"/>
      <c r="I237" s="2"/>
      <c r="J237" s="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2"/>
      <c r="I238" s="2"/>
      <c r="J238" s="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2"/>
      <c r="I239" s="2"/>
      <c r="J239" s="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2"/>
      <c r="I240" s="2"/>
      <c r="J240" s="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2"/>
      <c r="I241" s="2"/>
      <c r="J241" s="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2"/>
      <c r="I242" s="2"/>
      <c r="J242" s="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2"/>
      <c r="I243" s="2"/>
      <c r="J243" s="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2"/>
      <c r="I244" s="2"/>
      <c r="J244" s="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2"/>
      <c r="I245" s="2"/>
      <c r="J245" s="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2"/>
      <c r="I246" s="2"/>
      <c r="J246" s="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2"/>
      <c r="I247" s="2"/>
      <c r="J247" s="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2"/>
      <c r="I248" s="2"/>
      <c r="J248" s="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2"/>
      <c r="I249" s="2"/>
      <c r="J249" s="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2"/>
      <c r="I250" s="2"/>
      <c r="J250" s="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2"/>
      <c r="I251" s="2"/>
      <c r="J251" s="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2"/>
      <c r="I252" s="2"/>
      <c r="J252" s="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2"/>
      <c r="I253" s="2"/>
      <c r="J253" s="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2"/>
      <c r="I254" s="2"/>
      <c r="J254" s="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2"/>
      <c r="I255" s="2"/>
      <c r="J255" s="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2"/>
      <c r="I256" s="2"/>
      <c r="J256" s="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2"/>
      <c r="I257" s="2"/>
      <c r="J257" s="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2"/>
      <c r="I258" s="2"/>
      <c r="J258" s="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2"/>
      <c r="I259" s="2"/>
      <c r="J259" s="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2"/>
      <c r="I260" s="2"/>
      <c r="J260" s="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2"/>
      <c r="I261" s="2"/>
      <c r="J261" s="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2"/>
      <c r="I262" s="2"/>
      <c r="J262" s="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2"/>
      <c r="I263" s="2"/>
      <c r="J263" s="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2"/>
      <c r="I264" s="2"/>
      <c r="J264" s="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2"/>
      <c r="I265" s="2"/>
      <c r="J265" s="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2"/>
      <c r="I266" s="2"/>
      <c r="J266" s="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2"/>
      <c r="I267" s="2"/>
      <c r="J267" s="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2"/>
      <c r="I268" s="2"/>
      <c r="J268" s="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2"/>
      <c r="I269" s="2"/>
      <c r="J269" s="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2"/>
      <c r="I270" s="2"/>
      <c r="J270" s="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2"/>
      <c r="I271" s="2"/>
      <c r="J271" s="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2"/>
      <c r="I272" s="2"/>
      <c r="J272" s="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2"/>
      <c r="I273" s="2"/>
      <c r="J273" s="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2"/>
      <c r="I274" s="2"/>
      <c r="J274" s="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2"/>
      <c r="I275" s="2"/>
      <c r="J275" s="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2"/>
      <c r="I276" s="2"/>
      <c r="J276" s="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2"/>
      <c r="I277" s="2"/>
      <c r="J277" s="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2"/>
      <c r="I278" s="2"/>
      <c r="J278" s="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2"/>
      <c r="I279" s="2"/>
      <c r="J279" s="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2"/>
      <c r="I280" s="2"/>
      <c r="J280" s="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2"/>
      <c r="I281" s="2"/>
      <c r="J281" s="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2"/>
      <c r="I282" s="2"/>
      <c r="J282" s="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2"/>
      <c r="I283" s="2"/>
      <c r="J283" s="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2"/>
      <c r="I284" s="2"/>
      <c r="J284" s="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2"/>
      <c r="I285" s="2"/>
      <c r="J285" s="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2"/>
      <c r="I286" s="2"/>
      <c r="J286" s="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2"/>
      <c r="I287" s="2"/>
      <c r="J287" s="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2"/>
      <c r="I288" s="2"/>
      <c r="J288" s="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2"/>
      <c r="I289" s="2"/>
      <c r="J289" s="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2"/>
      <c r="I290" s="2"/>
      <c r="J290" s="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2"/>
      <c r="I291" s="2"/>
      <c r="J291" s="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2"/>
      <c r="I292" s="2"/>
      <c r="J292" s="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2"/>
      <c r="I293" s="2"/>
      <c r="J293" s="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2"/>
      <c r="I294" s="2"/>
      <c r="J294" s="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2"/>
      <c r="I295" s="2"/>
      <c r="J295" s="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2"/>
      <c r="I296" s="2"/>
      <c r="J296" s="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2"/>
      <c r="I297" s="2"/>
      <c r="J297" s="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2"/>
      <c r="I298" s="2"/>
      <c r="J298" s="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2"/>
      <c r="I299" s="2"/>
      <c r="J299" s="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2"/>
      <c r="I300" s="2"/>
      <c r="J300" s="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2"/>
      <c r="I301" s="2"/>
      <c r="J301" s="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2"/>
      <c r="I302" s="2"/>
      <c r="J302" s="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2"/>
      <c r="I303" s="2"/>
      <c r="J303" s="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2"/>
      <c r="I304" s="2"/>
      <c r="J304" s="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2"/>
      <c r="I305" s="2"/>
      <c r="J305" s="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2"/>
      <c r="I306" s="2"/>
      <c r="J306" s="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2"/>
      <c r="I307" s="2"/>
      <c r="J307" s="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2"/>
      <c r="I308" s="2"/>
      <c r="J308" s="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2"/>
      <c r="I309" s="2"/>
      <c r="J309" s="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2"/>
      <c r="I310" s="2"/>
      <c r="J310" s="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2"/>
      <c r="I311" s="2"/>
      <c r="J311" s="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2"/>
      <c r="I312" s="2"/>
      <c r="J312" s="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2"/>
      <c r="I313" s="2"/>
      <c r="J313" s="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2"/>
      <c r="I314" s="2"/>
      <c r="J314" s="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2"/>
      <c r="I315" s="2"/>
      <c r="J315" s="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2"/>
      <c r="I316" s="2"/>
      <c r="J316" s="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2"/>
      <c r="I317" s="2"/>
      <c r="J317" s="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2"/>
      <c r="I318" s="2"/>
      <c r="J318" s="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2"/>
      <c r="I319" s="2"/>
      <c r="J319" s="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2"/>
      <c r="I320" s="2"/>
      <c r="J320" s="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2"/>
      <c r="I321" s="2"/>
      <c r="J321" s="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2"/>
      <c r="I322" s="2"/>
      <c r="J322" s="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2"/>
      <c r="I323" s="2"/>
      <c r="J323" s="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2"/>
      <c r="I324" s="2"/>
      <c r="J324" s="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2"/>
      <c r="I325" s="2"/>
      <c r="J325" s="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2"/>
      <c r="I326" s="2"/>
      <c r="J326" s="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2"/>
      <c r="I327" s="2"/>
      <c r="J327" s="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2"/>
      <c r="I328" s="2"/>
      <c r="J328" s="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2"/>
      <c r="I329" s="2"/>
      <c r="J329" s="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2"/>
      <c r="I330" s="2"/>
      <c r="J330" s="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2"/>
      <c r="I331" s="2"/>
      <c r="J331" s="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2"/>
      <c r="I332" s="2"/>
      <c r="J332" s="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2"/>
      <c r="I333" s="2"/>
      <c r="J333" s="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2"/>
      <c r="I334" s="2"/>
      <c r="J334" s="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2"/>
      <c r="I335" s="2"/>
      <c r="J335" s="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2"/>
      <c r="I336" s="2"/>
      <c r="J336" s="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2"/>
      <c r="I337" s="2"/>
      <c r="J337" s="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2"/>
      <c r="I338" s="2"/>
      <c r="J338" s="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2"/>
      <c r="I339" s="2"/>
      <c r="J339" s="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2"/>
      <c r="I340" s="2"/>
      <c r="J340" s="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2"/>
      <c r="I341" s="2"/>
      <c r="J341" s="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2"/>
      <c r="I342" s="2"/>
      <c r="J342" s="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2"/>
      <c r="I343" s="2"/>
      <c r="J343" s="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2"/>
      <c r="I344" s="2"/>
      <c r="J344" s="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2"/>
      <c r="I345" s="2"/>
      <c r="J345" s="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2"/>
      <c r="I346" s="2"/>
      <c r="J346" s="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2"/>
      <c r="I347" s="2"/>
      <c r="J347" s="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2"/>
      <c r="I348" s="2"/>
      <c r="J348" s="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2"/>
      <c r="I349" s="2"/>
      <c r="J349" s="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2"/>
      <c r="I350" s="2"/>
      <c r="J350" s="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2"/>
      <c r="I351" s="2"/>
      <c r="J351" s="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2"/>
      <c r="I352" s="2"/>
      <c r="J352" s="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2"/>
      <c r="I353" s="2"/>
      <c r="J353" s="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2"/>
      <c r="I354" s="2"/>
      <c r="J354" s="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2"/>
      <c r="I355" s="2"/>
      <c r="J355" s="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2"/>
      <c r="I356" s="2"/>
      <c r="J356" s="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2"/>
      <c r="I357" s="2"/>
      <c r="J357" s="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2"/>
      <c r="I358" s="2"/>
      <c r="J358" s="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2"/>
      <c r="I359" s="2"/>
      <c r="J359" s="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2"/>
      <c r="I360" s="2"/>
      <c r="J360" s="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2"/>
      <c r="I361" s="2"/>
      <c r="J361" s="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2"/>
      <c r="I362" s="2"/>
      <c r="J362" s="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2"/>
      <c r="I363" s="2"/>
      <c r="J363" s="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2"/>
      <c r="I364" s="2"/>
      <c r="J364" s="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2"/>
      <c r="I365" s="2"/>
      <c r="J365" s="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2"/>
      <c r="I366" s="2"/>
      <c r="J366" s="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2"/>
      <c r="I367" s="2"/>
      <c r="J367" s="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2"/>
      <c r="I368" s="2"/>
      <c r="J368" s="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2"/>
      <c r="I369" s="2"/>
      <c r="J369" s="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2"/>
      <c r="I370" s="2"/>
      <c r="J370" s="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2"/>
      <c r="I371" s="2"/>
      <c r="J371" s="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2"/>
      <c r="I372" s="2"/>
      <c r="J372" s="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2"/>
      <c r="I373" s="2"/>
      <c r="J373" s="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2"/>
      <c r="I374" s="2"/>
      <c r="J374" s="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2"/>
      <c r="I375" s="2"/>
      <c r="J375" s="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2"/>
      <c r="I376" s="2"/>
      <c r="J376" s="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2"/>
      <c r="I377" s="2"/>
      <c r="J377" s="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2"/>
      <c r="I378" s="2"/>
      <c r="J378" s="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2"/>
      <c r="I379" s="2"/>
      <c r="J379" s="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2"/>
      <c r="I380" s="2"/>
      <c r="J380" s="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2"/>
      <c r="I381" s="2"/>
      <c r="J381" s="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2"/>
      <c r="I382" s="2"/>
      <c r="J382" s="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2"/>
      <c r="I383" s="2"/>
      <c r="J383" s="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2"/>
      <c r="I384" s="2"/>
      <c r="J384" s="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2"/>
      <c r="I385" s="2"/>
      <c r="J385" s="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2"/>
      <c r="I386" s="2"/>
      <c r="J386" s="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2"/>
      <c r="I387" s="2"/>
      <c r="J387" s="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2"/>
      <c r="I388" s="2"/>
      <c r="J388" s="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2"/>
      <c r="I389" s="2"/>
      <c r="J389" s="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2"/>
      <c r="I390" s="2"/>
      <c r="J390" s="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2"/>
      <c r="I391" s="2"/>
      <c r="J391" s="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2"/>
      <c r="I392" s="2"/>
      <c r="J392" s="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2"/>
      <c r="I393" s="2"/>
      <c r="J393" s="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2"/>
      <c r="I394" s="2"/>
      <c r="J394" s="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2"/>
      <c r="I395" s="2"/>
      <c r="J395" s="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2"/>
      <c r="I396" s="2"/>
      <c r="J396" s="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2"/>
      <c r="I397" s="2"/>
      <c r="J397" s="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2"/>
      <c r="I398" s="2"/>
      <c r="J398" s="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2"/>
      <c r="I399" s="2"/>
      <c r="J399" s="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2"/>
      <c r="I400" s="2"/>
      <c r="J400" s="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2"/>
      <c r="I401" s="2"/>
      <c r="J401" s="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2"/>
      <c r="I402" s="2"/>
      <c r="J402" s="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2"/>
      <c r="I403" s="2"/>
      <c r="J403" s="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2"/>
      <c r="I404" s="2"/>
      <c r="J404" s="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2"/>
      <c r="I405" s="2"/>
      <c r="J405" s="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2"/>
      <c r="I406" s="2"/>
      <c r="J406" s="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2"/>
      <c r="I407" s="2"/>
      <c r="J407" s="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2"/>
      <c r="I408" s="2"/>
      <c r="J408" s="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2"/>
      <c r="I409" s="2"/>
      <c r="J409" s="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2"/>
      <c r="I410" s="2"/>
      <c r="J410" s="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2"/>
      <c r="I411" s="2"/>
      <c r="J411" s="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2"/>
      <c r="I412" s="2"/>
      <c r="J412" s="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2"/>
      <c r="I413" s="2"/>
      <c r="J413" s="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2"/>
      <c r="I414" s="2"/>
      <c r="J414" s="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2"/>
      <c r="I415" s="2"/>
      <c r="J415" s="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2"/>
      <c r="I416" s="2"/>
      <c r="J416" s="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2"/>
      <c r="I417" s="2"/>
      <c r="J417" s="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2"/>
      <c r="I418" s="2"/>
      <c r="J418" s="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2"/>
      <c r="I419" s="2"/>
      <c r="J419" s="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2"/>
      <c r="I420" s="2"/>
      <c r="J420" s="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2"/>
      <c r="I421" s="2"/>
      <c r="J421" s="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2"/>
      <c r="I422" s="2"/>
      <c r="J422" s="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2"/>
      <c r="I423" s="2"/>
      <c r="J423" s="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2"/>
      <c r="I424" s="2"/>
      <c r="J424" s="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2"/>
      <c r="I425" s="2"/>
      <c r="J425" s="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2"/>
      <c r="I426" s="2"/>
      <c r="J426" s="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2"/>
      <c r="I427" s="2"/>
      <c r="J427" s="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2"/>
      <c r="I428" s="2"/>
      <c r="J428" s="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2"/>
      <c r="I429" s="2"/>
      <c r="J429" s="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2"/>
      <c r="I430" s="2"/>
      <c r="J430" s="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2"/>
      <c r="I431" s="2"/>
      <c r="J431" s="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2"/>
      <c r="I432" s="2"/>
      <c r="J432" s="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2"/>
      <c r="I433" s="2"/>
      <c r="J433" s="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2"/>
      <c r="I434" s="2"/>
      <c r="J434" s="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2"/>
      <c r="I435" s="2"/>
      <c r="J435" s="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2"/>
      <c r="I436" s="2"/>
      <c r="J436" s="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2"/>
      <c r="I437" s="2"/>
      <c r="J437" s="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2"/>
      <c r="I438" s="2"/>
      <c r="J438" s="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2"/>
      <c r="I439" s="2"/>
      <c r="J439" s="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2"/>
      <c r="I440" s="2"/>
      <c r="J440" s="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2"/>
      <c r="I441" s="2"/>
      <c r="J441" s="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2"/>
      <c r="I442" s="2"/>
      <c r="J442" s="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2"/>
      <c r="I443" s="2"/>
      <c r="J443" s="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2"/>
      <c r="I444" s="2"/>
      <c r="J444" s="2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2"/>
      <c r="I445" s="2"/>
      <c r="J445" s="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2"/>
      <c r="I446" s="2"/>
      <c r="J446" s="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2"/>
      <c r="I447" s="2"/>
      <c r="J447" s="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2"/>
      <c r="I448" s="2"/>
      <c r="J448" s="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2"/>
      <c r="I449" s="2"/>
      <c r="J449" s="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2"/>
      <c r="I450" s="2"/>
      <c r="J450" s="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2"/>
      <c r="I451" s="2"/>
      <c r="J451" s="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2"/>
      <c r="I452" s="2"/>
      <c r="J452" s="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2"/>
      <c r="I453" s="2"/>
      <c r="J453" s="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2"/>
      <c r="I454" s="2"/>
      <c r="J454" s="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2"/>
      <c r="I455" s="2"/>
      <c r="J455" s="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2"/>
      <c r="I456" s="2"/>
      <c r="J456" s="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2"/>
      <c r="I457" s="2"/>
      <c r="J457" s="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2"/>
      <c r="I458" s="2"/>
      <c r="J458" s="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2"/>
      <c r="I459" s="2"/>
      <c r="J459" s="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2"/>
      <c r="I460" s="2"/>
      <c r="J460" s="2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2"/>
      <c r="I461" s="2"/>
      <c r="J461" s="2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2"/>
      <c r="I462" s="2"/>
      <c r="J462" s="2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2"/>
      <c r="I463" s="2"/>
      <c r="J463" s="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2"/>
      <c r="I464" s="2"/>
      <c r="J464" s="2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2"/>
      <c r="I465" s="2"/>
      <c r="J465" s="2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2"/>
      <c r="I466" s="2"/>
      <c r="J466" s="2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2"/>
      <c r="I467" s="2"/>
      <c r="J467" s="2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2"/>
      <c r="I468" s="2"/>
      <c r="J468" s="2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2"/>
      <c r="I469" s="2"/>
      <c r="J469" s="2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2"/>
      <c r="I470" s="2"/>
      <c r="J470" s="2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2"/>
      <c r="I471" s="2"/>
      <c r="J471" s="2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2"/>
      <c r="I472" s="2"/>
      <c r="J472" s="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2"/>
      <c r="I473" s="2"/>
      <c r="J473" s="2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2"/>
      <c r="I474" s="2"/>
      <c r="J474" s="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2"/>
      <c r="I475" s="2"/>
      <c r="J475" s="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2"/>
      <c r="I476" s="2"/>
      <c r="J476" s="2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2"/>
      <c r="I477" s="2"/>
      <c r="J477" s="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2"/>
      <c r="I478" s="2"/>
      <c r="J478" s="2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2"/>
      <c r="I479" s="2"/>
      <c r="J479" s="2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2"/>
      <c r="I480" s="2"/>
      <c r="J480" s="2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2"/>
      <c r="I481" s="2"/>
      <c r="J481" s="2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2"/>
      <c r="I482" s="2"/>
      <c r="J482" s="2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2"/>
      <c r="I483" s="2"/>
      <c r="J483" s="2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2"/>
      <c r="I484" s="2"/>
      <c r="J484" s="2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2"/>
      <c r="I485" s="2"/>
      <c r="J485" s="2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2"/>
      <c r="I486" s="2"/>
      <c r="J486" s="2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2"/>
      <c r="I487" s="2"/>
      <c r="J487" s="2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2"/>
      <c r="I488" s="2"/>
      <c r="J488" s="2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2"/>
      <c r="I489" s="2"/>
      <c r="J489" s="2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2"/>
      <c r="I490" s="2"/>
      <c r="J490" s="2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2"/>
      <c r="I491" s="2"/>
      <c r="J491" s="2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2"/>
      <c r="I492" s="2"/>
      <c r="J492" s="2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2"/>
      <c r="I493" s="2"/>
      <c r="J493" s="2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2"/>
      <c r="I494" s="2"/>
      <c r="J494" s="2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2"/>
      <c r="I495" s="2"/>
      <c r="J495" s="2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2"/>
      <c r="I496" s="2"/>
      <c r="J496" s="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2"/>
      <c r="I497" s="2"/>
      <c r="J497" s="2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2"/>
      <c r="I498" s="2"/>
      <c r="J498" s="2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2"/>
      <c r="I499" s="2"/>
      <c r="J499" s="2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2"/>
      <c r="I500" s="2"/>
      <c r="J500" s="2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2"/>
      <c r="I501" s="2"/>
      <c r="J501" s="2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2"/>
      <c r="I502" s="2"/>
      <c r="J502" s="2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2"/>
      <c r="I503" s="2"/>
      <c r="J503" s="2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2"/>
      <c r="I504" s="2"/>
      <c r="J504" s="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2"/>
      <c r="I505" s="2"/>
      <c r="J505" s="2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2"/>
      <c r="I506" s="2"/>
      <c r="J506" s="2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2"/>
      <c r="I507" s="2"/>
      <c r="J507" s="2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2"/>
      <c r="I508" s="2"/>
      <c r="J508" s="2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2"/>
      <c r="I509" s="2"/>
      <c r="J509" s="2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2"/>
      <c r="I510" s="2"/>
      <c r="J510" s="2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2"/>
      <c r="I511" s="2"/>
      <c r="J511" s="2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2"/>
      <c r="I512" s="2"/>
      <c r="J512" s="2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2"/>
      <c r="I513" s="2"/>
      <c r="J513" s="2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2"/>
      <c r="I514" s="2"/>
      <c r="J514" s="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2"/>
      <c r="I515" s="2"/>
      <c r="J515" s="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2"/>
      <c r="I516" s="2"/>
      <c r="J516" s="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2"/>
      <c r="I517" s="2"/>
      <c r="J517" s="2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2"/>
      <c r="I518" s="2"/>
      <c r="J518" s="2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2"/>
      <c r="I519" s="2"/>
      <c r="J519" s="2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2"/>
      <c r="I520" s="2"/>
      <c r="J520" s="2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2"/>
      <c r="I521" s="2"/>
      <c r="J521" s="2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2"/>
      <c r="I522" s="2"/>
      <c r="J522" s="2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2"/>
      <c r="I523" s="2"/>
      <c r="J523" s="2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2"/>
      <c r="I524" s="2"/>
      <c r="J524" s="2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2"/>
      <c r="I525" s="2"/>
      <c r="J525" s="2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2"/>
      <c r="I526" s="2"/>
      <c r="J526" s="2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2"/>
      <c r="I527" s="2"/>
      <c r="J527" s="2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2"/>
      <c r="I528" s="2"/>
      <c r="J528" s="2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2"/>
      <c r="I529" s="2"/>
      <c r="J529" s="2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2"/>
      <c r="I530" s="2"/>
      <c r="J530" s="2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2"/>
      <c r="I531" s="2"/>
      <c r="J531" s="2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2"/>
      <c r="I532" s="2"/>
      <c r="J532" s="2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2"/>
      <c r="I533" s="2"/>
      <c r="J533" s="2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2"/>
      <c r="I534" s="2"/>
      <c r="J534" s="2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2"/>
      <c r="I535" s="2"/>
      <c r="J535" s="2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2"/>
      <c r="I536" s="2"/>
      <c r="J536" s="2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2"/>
      <c r="I537" s="2"/>
      <c r="J537" s="2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2"/>
      <c r="I538" s="2"/>
      <c r="J538" s="2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2"/>
      <c r="I539" s="2"/>
      <c r="J539" s="2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2"/>
      <c r="I540" s="2"/>
      <c r="J540" s="2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2"/>
      <c r="I541" s="2"/>
      <c r="J541" s="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2"/>
      <c r="I542" s="2"/>
      <c r="J542" s="2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2"/>
      <c r="I543" s="2"/>
      <c r="J543" s="2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2"/>
      <c r="I544" s="2"/>
      <c r="J544" s="2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2"/>
      <c r="I545" s="2"/>
      <c r="J545" s="2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2"/>
      <c r="I546" s="2"/>
      <c r="J546" s="2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2"/>
      <c r="I547" s="2"/>
      <c r="J547" s="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2"/>
      <c r="I548" s="2"/>
      <c r="J548" s="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2"/>
      <c r="I549" s="2"/>
      <c r="J549" s="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2"/>
      <c r="I550" s="2"/>
      <c r="J550" s="2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2"/>
      <c r="I551" s="2"/>
      <c r="J551" s="2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2"/>
      <c r="I552" s="2"/>
      <c r="J552" s="2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2"/>
      <c r="I553" s="2"/>
      <c r="J553" s="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2"/>
      <c r="I554" s="2"/>
      <c r="J554" s="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2"/>
      <c r="I555" s="2"/>
      <c r="J555" s="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2"/>
      <c r="I556" s="2"/>
      <c r="J556" s="2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2"/>
      <c r="I557" s="2"/>
      <c r="J557" s="2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2"/>
      <c r="I558" s="2"/>
      <c r="J558" s="2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2"/>
      <c r="I559" s="2"/>
      <c r="J559" s="2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2"/>
      <c r="I560" s="2"/>
      <c r="J560" s="2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2"/>
      <c r="I561" s="2"/>
      <c r="J561" s="2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2"/>
      <c r="I562" s="2"/>
      <c r="J562" s="2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2"/>
      <c r="I563" s="2"/>
      <c r="J563" s="2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2"/>
      <c r="I564" s="2"/>
      <c r="J564" s="2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2"/>
      <c r="I565" s="2"/>
      <c r="J565" s="2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2"/>
      <c r="I566" s="2"/>
      <c r="J566" s="2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2"/>
      <c r="I567" s="2"/>
      <c r="J567" s="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2"/>
      <c r="I568" s="2"/>
      <c r="J568" s="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2"/>
      <c r="I569" s="2"/>
      <c r="J569" s="2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2"/>
      <c r="I570" s="2"/>
      <c r="J570" s="2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2"/>
      <c r="I571" s="2"/>
      <c r="J571" s="2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2"/>
      <c r="I572" s="2"/>
      <c r="J572" s="2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2"/>
      <c r="I573" s="2"/>
      <c r="J573" s="2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2"/>
      <c r="I574" s="2"/>
      <c r="J574" s="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2"/>
      <c r="I575" s="2"/>
      <c r="J575" s="2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2"/>
      <c r="I576" s="2"/>
      <c r="J576" s="2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2"/>
      <c r="I577" s="2"/>
      <c r="J577" s="2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2"/>
      <c r="I578" s="2"/>
      <c r="J578" s="2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2"/>
      <c r="I579" s="2"/>
      <c r="J579" s="2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2"/>
      <c r="I580" s="2"/>
      <c r="J580" s="2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2"/>
      <c r="I581" s="2"/>
      <c r="J581" s="2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2"/>
      <c r="I582" s="2"/>
      <c r="J582" s="2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2"/>
      <c r="I583" s="2"/>
      <c r="J583" s="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2"/>
      <c r="I584" s="2"/>
      <c r="J584" s="2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2"/>
      <c r="I585" s="2"/>
      <c r="J585" s="2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2"/>
      <c r="I586" s="2"/>
      <c r="J586" s="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2"/>
      <c r="I587" s="2"/>
      <c r="J587" s="2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2"/>
      <c r="I588" s="2"/>
      <c r="J588" s="2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2"/>
      <c r="I589" s="2"/>
      <c r="J589" s="2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2"/>
      <c r="I590" s="2"/>
      <c r="J590" s="2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2"/>
      <c r="I591" s="2"/>
      <c r="J591" s="2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2"/>
      <c r="I592" s="2"/>
      <c r="J592" s="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2"/>
      <c r="I593" s="2"/>
      <c r="J593" s="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2"/>
      <c r="I594" s="2"/>
      <c r="J594" s="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2"/>
      <c r="I595" s="2"/>
      <c r="J595" s="2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2"/>
      <c r="I596" s="2"/>
      <c r="J596" s="2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2"/>
      <c r="I597" s="2"/>
      <c r="J597" s="2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2"/>
      <c r="I598" s="2"/>
      <c r="J598" s="2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2"/>
      <c r="I599" s="2"/>
      <c r="J599" s="2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2"/>
      <c r="I600" s="2"/>
      <c r="J600" s="2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2"/>
      <c r="I601" s="2"/>
      <c r="J601" s="2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2"/>
      <c r="I602" s="2"/>
      <c r="J602" s="2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2"/>
      <c r="I603" s="2"/>
      <c r="J603" s="2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2"/>
      <c r="I604" s="2"/>
      <c r="J604" s="2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2"/>
      <c r="I605" s="2"/>
      <c r="J605" s="2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2"/>
      <c r="I606" s="2"/>
      <c r="J606" s="2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2"/>
      <c r="I607" s="2"/>
      <c r="J607" s="2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2"/>
      <c r="I608" s="2"/>
      <c r="J608" s="2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2"/>
      <c r="I609" s="2"/>
      <c r="J609" s="2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2"/>
      <c r="I610" s="2"/>
      <c r="J610" s="2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2"/>
      <c r="I611" s="2"/>
      <c r="J611" s="2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2"/>
      <c r="I612" s="2"/>
      <c r="J612" s="2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2"/>
      <c r="I613" s="2"/>
      <c r="J613" s="2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2"/>
      <c r="I614" s="2"/>
      <c r="J614" s="2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2"/>
      <c r="I615" s="2"/>
      <c r="J615" s="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2"/>
      <c r="I616" s="2"/>
      <c r="J616" s="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2"/>
      <c r="I617" s="2"/>
      <c r="J617" s="2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2"/>
      <c r="I618" s="2"/>
      <c r="J618" s="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2"/>
      <c r="I619" s="2"/>
      <c r="J619" s="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2"/>
      <c r="I620" s="2"/>
      <c r="J620" s="2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2"/>
      <c r="I621" s="2"/>
      <c r="J621" s="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2"/>
      <c r="I622" s="2"/>
      <c r="J622" s="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2"/>
      <c r="I623" s="2"/>
      <c r="J623" s="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2"/>
      <c r="I624" s="2"/>
      <c r="J624" s="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2"/>
      <c r="I625" s="2"/>
      <c r="J625" s="2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2"/>
      <c r="I626" s="2"/>
      <c r="J626" s="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2"/>
      <c r="I627" s="2"/>
      <c r="J627" s="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2"/>
      <c r="I628" s="2"/>
      <c r="J628" s="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2"/>
      <c r="I629" s="2"/>
      <c r="J629" s="2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2"/>
      <c r="I630" s="2"/>
      <c r="J630" s="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2"/>
      <c r="I631" s="2"/>
      <c r="J631" s="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2"/>
      <c r="I632" s="2"/>
      <c r="J632" s="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2"/>
      <c r="I633" s="2"/>
      <c r="J633" s="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2"/>
      <c r="I634" s="2"/>
      <c r="J634" s="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2"/>
      <c r="I635" s="2"/>
      <c r="J635" s="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2"/>
      <c r="I636" s="2"/>
      <c r="J636" s="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2"/>
      <c r="I637" s="2"/>
      <c r="J637" s="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2"/>
      <c r="I638" s="2"/>
      <c r="J638" s="2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2"/>
      <c r="I639" s="2"/>
      <c r="J639" s="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2"/>
      <c r="I640" s="2"/>
      <c r="J640" s="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2"/>
      <c r="I641" s="2"/>
      <c r="J641" s="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2"/>
      <c r="I642" s="2"/>
      <c r="J642" s="2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2"/>
      <c r="I643" s="2"/>
      <c r="J643" s="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2"/>
      <c r="I644" s="2"/>
      <c r="J644" s="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2"/>
      <c r="I645" s="2"/>
      <c r="J645" s="2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2"/>
      <c r="I646" s="2"/>
      <c r="J646" s="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2"/>
      <c r="I647" s="2"/>
      <c r="J647" s="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2"/>
      <c r="I648" s="2"/>
      <c r="J648" s="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2"/>
      <c r="I649" s="2"/>
      <c r="J649" s="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2"/>
      <c r="I650" s="2"/>
      <c r="J650" s="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2"/>
      <c r="I651" s="2"/>
      <c r="J651" s="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2"/>
      <c r="I652" s="2"/>
      <c r="J652" s="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2"/>
      <c r="I653" s="2"/>
      <c r="J653" s="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2"/>
      <c r="I654" s="2"/>
      <c r="J654" s="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2"/>
      <c r="I655" s="2"/>
      <c r="J655" s="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2"/>
      <c r="I656" s="2"/>
      <c r="J656" s="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2"/>
      <c r="I657" s="2"/>
      <c r="J657" s="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2"/>
      <c r="I658" s="2"/>
      <c r="J658" s="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2"/>
      <c r="I659" s="2"/>
      <c r="J659" s="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2"/>
      <c r="I660" s="2"/>
      <c r="J660" s="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2"/>
      <c r="I661" s="2"/>
      <c r="J661" s="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2"/>
      <c r="I662" s="2"/>
      <c r="J662" s="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2"/>
      <c r="I663" s="2"/>
      <c r="J663" s="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2"/>
      <c r="I664" s="2"/>
      <c r="J664" s="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2"/>
      <c r="I665" s="2"/>
      <c r="J665" s="2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2"/>
      <c r="I666" s="2"/>
      <c r="J666" s="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2"/>
      <c r="I667" s="2"/>
      <c r="J667" s="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2"/>
      <c r="I668" s="2"/>
      <c r="J668" s="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2"/>
      <c r="I669" s="2"/>
      <c r="J669" s="2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2"/>
      <c r="I670" s="2"/>
      <c r="J670" s="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2"/>
      <c r="I671" s="2"/>
      <c r="J671" s="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2"/>
      <c r="I672" s="2"/>
      <c r="J672" s="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2"/>
      <c r="I673" s="2"/>
      <c r="J673" s="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2"/>
      <c r="I674" s="2"/>
      <c r="J674" s="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2"/>
      <c r="I675" s="2"/>
      <c r="J675" s="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2"/>
      <c r="I676" s="2"/>
      <c r="J676" s="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2"/>
      <c r="I677" s="2"/>
      <c r="J677" s="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2"/>
      <c r="I678" s="2"/>
      <c r="J678" s="2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2"/>
      <c r="I679" s="2"/>
      <c r="J679" s="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2"/>
      <c r="I680" s="2"/>
      <c r="J680" s="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2"/>
      <c r="I681" s="2"/>
      <c r="J681" s="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2"/>
      <c r="I682" s="2"/>
      <c r="J682" s="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2"/>
      <c r="I683" s="2"/>
      <c r="J683" s="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2"/>
      <c r="I684" s="2"/>
      <c r="J684" s="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2"/>
      <c r="I685" s="2"/>
      <c r="J685" s="2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2"/>
      <c r="I686" s="2"/>
      <c r="J686" s="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2"/>
      <c r="I687" s="2"/>
      <c r="J687" s="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2"/>
      <c r="I688" s="2"/>
      <c r="J688" s="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2"/>
      <c r="I689" s="2"/>
      <c r="J689" s="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2"/>
      <c r="I690" s="2"/>
      <c r="J690" s="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2"/>
      <c r="I691" s="2"/>
      <c r="J691" s="2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2"/>
      <c r="I692" s="2"/>
      <c r="J692" s="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2"/>
      <c r="I693" s="2"/>
      <c r="J693" s="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2"/>
      <c r="I694" s="2"/>
      <c r="J694" s="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2"/>
      <c r="I695" s="2"/>
      <c r="J695" s="2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2"/>
      <c r="I696" s="2"/>
      <c r="J696" s="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2"/>
      <c r="I697" s="2"/>
      <c r="J697" s="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2"/>
      <c r="I698" s="2"/>
      <c r="J698" s="2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2"/>
      <c r="I699" s="2"/>
      <c r="J699" s="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2"/>
      <c r="I700" s="2"/>
      <c r="J700" s="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2"/>
      <c r="I701" s="2"/>
      <c r="J701" s="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2"/>
      <c r="I702" s="2"/>
      <c r="J702" s="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2"/>
      <c r="I703" s="2"/>
      <c r="J703" s="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2"/>
      <c r="I704" s="2"/>
      <c r="J704" s="2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2"/>
      <c r="I705" s="2"/>
      <c r="J705" s="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2"/>
      <c r="I706" s="2"/>
      <c r="J706" s="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2"/>
      <c r="I707" s="2"/>
      <c r="J707" s="2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2"/>
      <c r="I708" s="2"/>
      <c r="J708" s="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2"/>
      <c r="I709" s="2"/>
      <c r="J709" s="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2"/>
      <c r="I710" s="2"/>
      <c r="J710" s="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2"/>
      <c r="I711" s="2"/>
      <c r="J711" s="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2"/>
      <c r="I712" s="2"/>
      <c r="J712" s="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2"/>
      <c r="I713" s="2"/>
      <c r="J713" s="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2"/>
      <c r="I714" s="2"/>
      <c r="J714" s="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2"/>
      <c r="I715" s="2"/>
      <c r="J715" s="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2"/>
      <c r="I716" s="2"/>
      <c r="J716" s="2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2"/>
      <c r="I717" s="2"/>
      <c r="J717" s="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2"/>
      <c r="I718" s="2"/>
      <c r="J718" s="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2"/>
      <c r="I719" s="2"/>
      <c r="J719" s="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2"/>
      <c r="I720" s="2"/>
      <c r="J720" s="2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2"/>
      <c r="I721" s="2"/>
      <c r="J721" s="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2"/>
      <c r="I722" s="2"/>
      <c r="J722" s="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2"/>
      <c r="I723" s="2"/>
      <c r="J723" s="2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2"/>
      <c r="I724" s="2"/>
      <c r="J724" s="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2"/>
      <c r="I725" s="2"/>
      <c r="J725" s="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2"/>
      <c r="I726" s="2"/>
      <c r="J726" s="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2"/>
      <c r="I727" s="2"/>
      <c r="J727" s="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2"/>
      <c r="I728" s="2"/>
      <c r="J728" s="2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2"/>
      <c r="I729" s="2"/>
      <c r="J729" s="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2"/>
      <c r="I730" s="2"/>
      <c r="J730" s="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2"/>
      <c r="I731" s="2"/>
      <c r="J731" s="2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2"/>
      <c r="I732" s="2"/>
      <c r="J732" s="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2"/>
      <c r="I733" s="2"/>
      <c r="J733" s="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2"/>
      <c r="I734" s="2"/>
      <c r="J734" s="2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2"/>
      <c r="I735" s="2"/>
      <c r="J735" s="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2"/>
      <c r="I736" s="2"/>
      <c r="J736" s="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2"/>
      <c r="I737" s="2"/>
      <c r="J737" s="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2"/>
      <c r="I738" s="2"/>
      <c r="J738" s="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2"/>
      <c r="I739" s="2"/>
      <c r="J739" s="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2"/>
      <c r="I740" s="2"/>
      <c r="J740" s="2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2"/>
      <c r="I741" s="2"/>
      <c r="J741" s="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2"/>
      <c r="I742" s="2"/>
      <c r="J742" s="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2"/>
      <c r="I743" s="2"/>
      <c r="J743" s="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2"/>
      <c r="I744" s="2"/>
      <c r="J744" s="2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2"/>
      <c r="I745" s="2"/>
      <c r="J745" s="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2"/>
      <c r="I746" s="2"/>
      <c r="J746" s="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2"/>
      <c r="I747" s="2"/>
      <c r="J747" s="2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2"/>
      <c r="I748" s="2"/>
      <c r="J748" s="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2"/>
      <c r="I749" s="2"/>
      <c r="J749" s="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2"/>
      <c r="I750" s="2"/>
      <c r="J750" s="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2"/>
      <c r="I751" s="2"/>
      <c r="J751" s="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2"/>
      <c r="I752" s="2"/>
      <c r="J752" s="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2"/>
      <c r="I753" s="2"/>
      <c r="J753" s="2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2"/>
      <c r="I754" s="2"/>
      <c r="J754" s="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2"/>
      <c r="I755" s="2"/>
      <c r="J755" s="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2"/>
      <c r="I756" s="2"/>
      <c r="J756" s="2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2"/>
      <c r="I757" s="2"/>
      <c r="J757" s="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2"/>
      <c r="I758" s="2"/>
      <c r="J758" s="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2"/>
      <c r="I759" s="2"/>
      <c r="J759" s="2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2"/>
      <c r="I760" s="2"/>
      <c r="J760" s="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2"/>
      <c r="I761" s="2"/>
      <c r="J761" s="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2"/>
      <c r="I762" s="2"/>
      <c r="J762" s="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2"/>
      <c r="I763" s="2"/>
      <c r="J763" s="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2"/>
      <c r="I764" s="2"/>
      <c r="J764" s="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2"/>
      <c r="I765" s="2"/>
      <c r="J765" s="2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2"/>
      <c r="I766" s="2"/>
      <c r="J766" s="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2"/>
      <c r="I767" s="2"/>
      <c r="J767" s="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2"/>
      <c r="I768" s="2"/>
      <c r="J768" s="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2"/>
      <c r="I769" s="2"/>
      <c r="J769" s="2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2"/>
      <c r="I770" s="2"/>
      <c r="J770" s="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2"/>
      <c r="I771" s="2"/>
      <c r="J771" s="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2"/>
      <c r="I772" s="2"/>
      <c r="J772" s="2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2"/>
      <c r="I773" s="2"/>
      <c r="J773" s="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2"/>
      <c r="I774" s="2"/>
      <c r="J774" s="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2"/>
      <c r="I775" s="2"/>
      <c r="J775" s="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2"/>
      <c r="I776" s="2"/>
      <c r="J776" s="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2"/>
      <c r="I777" s="2"/>
      <c r="J777" s="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2"/>
      <c r="I778" s="2"/>
      <c r="J778" s="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2"/>
      <c r="I779" s="2"/>
      <c r="J779" s="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2"/>
      <c r="I780" s="2"/>
      <c r="J780" s="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2"/>
      <c r="I781" s="2"/>
      <c r="J781" s="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2"/>
      <c r="I782" s="2"/>
      <c r="J782" s="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2"/>
      <c r="I783" s="2"/>
      <c r="J783" s="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2"/>
      <c r="I784" s="2"/>
      <c r="J784" s="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2"/>
      <c r="I785" s="2"/>
      <c r="J785" s="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2"/>
      <c r="I786" s="2"/>
      <c r="J786" s="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2"/>
      <c r="I787" s="2"/>
      <c r="J787" s="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2"/>
      <c r="I788" s="2"/>
      <c r="J788" s="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2"/>
      <c r="I789" s="2"/>
      <c r="J789" s="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2"/>
      <c r="I790" s="2"/>
      <c r="J790" s="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2"/>
      <c r="I791" s="2"/>
      <c r="J791" s="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2"/>
      <c r="I792" s="2"/>
      <c r="J792" s="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2"/>
      <c r="I793" s="2"/>
      <c r="J793" s="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2"/>
      <c r="I794" s="2"/>
      <c r="J794" s="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2"/>
      <c r="I795" s="2"/>
      <c r="J795" s="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2"/>
      <c r="I796" s="2"/>
      <c r="J796" s="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2"/>
      <c r="I797" s="2"/>
      <c r="J797" s="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2"/>
      <c r="I798" s="2"/>
      <c r="J798" s="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2"/>
      <c r="I799" s="2"/>
      <c r="J799" s="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2"/>
      <c r="I800" s="2"/>
      <c r="J800" s="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2"/>
      <c r="I801" s="2"/>
      <c r="J801" s="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2"/>
      <c r="I802" s="2"/>
      <c r="J802" s="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2"/>
      <c r="I803" s="2"/>
      <c r="J803" s="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2"/>
      <c r="I804" s="2"/>
      <c r="J804" s="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2"/>
      <c r="I805" s="2"/>
      <c r="J805" s="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2"/>
      <c r="I806" s="2"/>
      <c r="J806" s="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2"/>
      <c r="I807" s="2"/>
      <c r="J807" s="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2"/>
      <c r="I808" s="2"/>
      <c r="J808" s="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2"/>
      <c r="I809" s="2"/>
      <c r="J809" s="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2"/>
      <c r="I810" s="2"/>
      <c r="J810" s="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2"/>
      <c r="I811" s="2"/>
      <c r="J811" s="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2"/>
      <c r="I812" s="2"/>
      <c r="J812" s="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2"/>
      <c r="I813" s="2"/>
      <c r="J813" s="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2"/>
      <c r="I814" s="2"/>
      <c r="J814" s="2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2"/>
      <c r="I815" s="2"/>
      <c r="J815" s="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2"/>
      <c r="I816" s="2"/>
      <c r="J816" s="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2"/>
      <c r="I817" s="2"/>
      <c r="J817" s="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2"/>
      <c r="I818" s="2"/>
      <c r="J818" s="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2"/>
      <c r="I819" s="2"/>
      <c r="J819" s="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2"/>
      <c r="I820" s="2"/>
      <c r="J820" s="2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2"/>
      <c r="I821" s="2"/>
      <c r="J821" s="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2"/>
      <c r="I822" s="2"/>
      <c r="J822" s="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2"/>
      <c r="I823" s="2"/>
      <c r="J823" s="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2"/>
      <c r="I824" s="2"/>
      <c r="J824" s="2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2"/>
      <c r="I825" s="2"/>
      <c r="J825" s="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2"/>
      <c r="I826" s="2"/>
      <c r="J826" s="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2"/>
      <c r="I827" s="2"/>
      <c r="J827" s="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2"/>
      <c r="I828" s="2"/>
      <c r="J828" s="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2"/>
      <c r="I829" s="2"/>
      <c r="J829" s="2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2"/>
      <c r="I830" s="2"/>
      <c r="J830" s="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2"/>
      <c r="I831" s="2"/>
      <c r="J831" s="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2"/>
      <c r="I832" s="2"/>
      <c r="J832" s="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2"/>
      <c r="I833" s="2"/>
      <c r="J833" s="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2"/>
      <c r="I834" s="2"/>
      <c r="J834" s="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2"/>
      <c r="I835" s="2"/>
      <c r="J835" s="2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2"/>
      <c r="I836" s="2"/>
      <c r="J836" s="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2"/>
      <c r="I837" s="2"/>
      <c r="J837" s="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2"/>
      <c r="I838" s="2"/>
      <c r="J838" s="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2"/>
      <c r="I839" s="2"/>
      <c r="J839" s="2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2"/>
      <c r="I840" s="2"/>
      <c r="J840" s="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2"/>
      <c r="I841" s="2"/>
      <c r="J841" s="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2"/>
      <c r="I842" s="2"/>
      <c r="J842" s="2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2"/>
      <c r="I843" s="2"/>
      <c r="J843" s="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2"/>
      <c r="I844" s="2"/>
      <c r="J844" s="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2"/>
      <c r="I845" s="2"/>
      <c r="J845" s="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2"/>
      <c r="I846" s="2"/>
      <c r="J846" s="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2"/>
      <c r="I847" s="2"/>
      <c r="J847" s="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2"/>
      <c r="I848" s="2"/>
      <c r="J848" s="2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2"/>
      <c r="I849" s="2"/>
      <c r="J849" s="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2"/>
      <c r="I850" s="2"/>
      <c r="J850" s="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2"/>
      <c r="I851" s="2"/>
      <c r="J851" s="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2"/>
      <c r="I852" s="2"/>
      <c r="J852" s="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2"/>
      <c r="I853" s="2"/>
      <c r="J853" s="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2"/>
      <c r="I854" s="2"/>
      <c r="J854" s="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2"/>
      <c r="I855" s="2"/>
      <c r="J855" s="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2"/>
      <c r="I856" s="2"/>
      <c r="J856" s="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2"/>
      <c r="I857" s="2"/>
      <c r="J857" s="2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2"/>
      <c r="I858" s="2"/>
      <c r="J858" s="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2"/>
      <c r="I859" s="2"/>
      <c r="J859" s="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2"/>
      <c r="I860" s="2"/>
      <c r="J860" s="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2"/>
      <c r="I861" s="2"/>
      <c r="J861" s="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2"/>
      <c r="I862" s="2"/>
      <c r="J862" s="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2"/>
      <c r="I863" s="2"/>
      <c r="J863" s="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2"/>
      <c r="I864" s="2"/>
      <c r="J864" s="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2"/>
      <c r="I865" s="2"/>
      <c r="J865" s="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2"/>
      <c r="I866" s="2"/>
      <c r="J866" s="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2"/>
      <c r="I867" s="2"/>
      <c r="J867" s="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2"/>
      <c r="I868" s="2"/>
      <c r="J868" s="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2"/>
      <c r="I869" s="2"/>
      <c r="J869" s="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2"/>
      <c r="I870" s="2"/>
      <c r="J870" s="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2"/>
      <c r="I871" s="2"/>
      <c r="J871" s="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2"/>
      <c r="I872" s="2"/>
      <c r="J872" s="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2"/>
      <c r="I873" s="2"/>
      <c r="J873" s="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2"/>
      <c r="I874" s="2"/>
      <c r="J874" s="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2"/>
      <c r="I875" s="2"/>
      <c r="J875" s="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2"/>
      <c r="I876" s="2"/>
      <c r="J876" s="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2"/>
      <c r="I877" s="2"/>
      <c r="J877" s="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2"/>
      <c r="I878" s="2"/>
      <c r="J878" s="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2"/>
      <c r="I879" s="2"/>
      <c r="J879" s="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2"/>
      <c r="I880" s="2"/>
      <c r="J880" s="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2"/>
      <c r="I881" s="2"/>
      <c r="J881" s="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2"/>
      <c r="I882" s="2"/>
      <c r="J882" s="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2"/>
      <c r="I883" s="2"/>
      <c r="J883" s="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2"/>
      <c r="I884" s="2"/>
      <c r="J884" s="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2"/>
      <c r="I885" s="2"/>
      <c r="J885" s="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2"/>
      <c r="I886" s="2"/>
      <c r="J886" s="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2"/>
      <c r="I887" s="2"/>
      <c r="J887" s="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2"/>
      <c r="I888" s="2"/>
      <c r="J888" s="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2"/>
      <c r="I889" s="2"/>
      <c r="J889" s="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2"/>
      <c r="I890" s="2"/>
      <c r="J890" s="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2"/>
      <c r="I891" s="2"/>
      <c r="J891" s="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2"/>
      <c r="I892" s="2"/>
      <c r="J892" s="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2"/>
      <c r="I893" s="2"/>
      <c r="J893" s="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2"/>
      <c r="I894" s="2"/>
      <c r="J894" s="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2"/>
      <c r="I895" s="2"/>
      <c r="J895" s="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2"/>
      <c r="I896" s="2"/>
      <c r="J896" s="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2"/>
      <c r="I897" s="2"/>
      <c r="J897" s="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2"/>
      <c r="I898" s="2"/>
      <c r="J898" s="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2"/>
      <c r="I899" s="2"/>
      <c r="J899" s="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2"/>
      <c r="I900" s="2"/>
      <c r="J900" s="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2"/>
      <c r="I901" s="2"/>
      <c r="J901" s="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2"/>
      <c r="I902" s="2"/>
      <c r="J902" s="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2"/>
      <c r="I903" s="2"/>
      <c r="J903" s="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2"/>
      <c r="I904" s="2"/>
      <c r="J904" s="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2"/>
      <c r="I905" s="2"/>
      <c r="J905" s="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2"/>
      <c r="I906" s="2"/>
      <c r="J906" s="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2"/>
      <c r="I907" s="2"/>
      <c r="J907" s="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2"/>
      <c r="I908" s="2"/>
      <c r="J908" s="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2"/>
      <c r="I909" s="2"/>
      <c r="J909" s="2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2"/>
      <c r="I910" s="2"/>
      <c r="J910" s="2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2"/>
      <c r="I911" s="2"/>
      <c r="J911" s="2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2"/>
      <c r="I912" s="2"/>
      <c r="J912" s="2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2"/>
      <c r="I913" s="2"/>
      <c r="J913" s="2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2"/>
      <c r="I914" s="2"/>
      <c r="J914" s="2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2"/>
      <c r="I915" s="2"/>
      <c r="J915" s="2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2"/>
      <c r="I916" s="2"/>
      <c r="J916" s="2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2"/>
      <c r="I917" s="2"/>
      <c r="J917" s="2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2"/>
      <c r="I918" s="2"/>
      <c r="J918" s="2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2"/>
      <c r="I919" s="2"/>
      <c r="J919" s="2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2"/>
      <c r="I920" s="2"/>
      <c r="J920" s="2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2"/>
      <c r="I921" s="2"/>
      <c r="J921" s="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2"/>
      <c r="I922" s="2"/>
      <c r="J922" s="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2"/>
      <c r="I923" s="2"/>
      <c r="J923" s="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2"/>
      <c r="I924" s="2"/>
      <c r="J924" s="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2"/>
      <c r="I925" s="2"/>
      <c r="J925" s="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2"/>
      <c r="I926" s="2"/>
      <c r="J926" s="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2"/>
      <c r="I927" s="2"/>
      <c r="J927" s="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2"/>
      <c r="I928" s="2"/>
      <c r="J928" s="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2"/>
      <c r="I929" s="2"/>
      <c r="J929" s="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2"/>
      <c r="I930" s="2"/>
      <c r="J930" s="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2"/>
      <c r="I931" s="2"/>
      <c r="J931" s="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2"/>
      <c r="I932" s="2"/>
      <c r="J932" s="2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2"/>
      <c r="I933" s="2"/>
      <c r="J933" s="2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2"/>
      <c r="I934" s="2"/>
      <c r="J934" s="2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2"/>
      <c r="I935" s="2"/>
      <c r="J935" s="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2"/>
      <c r="I936" s="2"/>
      <c r="J936" s="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2"/>
      <c r="I937" s="2"/>
      <c r="J937" s="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2"/>
      <c r="I938" s="2"/>
      <c r="J938" s="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2"/>
      <c r="I939" s="2"/>
      <c r="J939" s="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2"/>
      <c r="I940" s="2"/>
      <c r="J940" s="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2"/>
      <c r="I941" s="2"/>
      <c r="J941" s="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2"/>
      <c r="I942" s="2"/>
      <c r="J942" s="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2"/>
      <c r="I943" s="2"/>
      <c r="J943" s="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2"/>
      <c r="I944" s="2"/>
      <c r="J944" s="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2"/>
      <c r="I945" s="2"/>
      <c r="J945" s="2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2"/>
      <c r="I946" s="2"/>
      <c r="J946" s="2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2"/>
      <c r="I947" s="2"/>
      <c r="J947" s="2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2"/>
      <c r="I948" s="2"/>
      <c r="J948" s="2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2"/>
      <c r="I949" s="2"/>
      <c r="J949" s="2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2"/>
      <c r="I950" s="2"/>
      <c r="J950" s="2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2"/>
      <c r="I951" s="2"/>
      <c r="J951" s="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2"/>
      <c r="I952" s="2"/>
      <c r="J952" s="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2"/>
      <c r="I953" s="2"/>
      <c r="J953" s="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2"/>
      <c r="I954" s="2"/>
      <c r="J954" s="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2"/>
      <c r="I955" s="2"/>
      <c r="J955" s="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2"/>
      <c r="I956" s="2"/>
      <c r="J956" s="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2"/>
      <c r="I957" s="2"/>
      <c r="J957" s="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2"/>
      <c r="I958" s="2"/>
      <c r="J958" s="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2"/>
      <c r="I959" s="2"/>
      <c r="J959" s="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2"/>
      <c r="I960" s="2"/>
      <c r="J960" s="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2"/>
      <c r="I961" s="2"/>
      <c r="J961" s="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2"/>
      <c r="I962" s="2"/>
      <c r="J962" s="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2"/>
      <c r="I963" s="2"/>
      <c r="J963" s="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2"/>
      <c r="I964" s="2"/>
      <c r="J964" s="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2"/>
      <c r="I965" s="2"/>
      <c r="J965" s="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2"/>
      <c r="I966" s="2"/>
      <c r="J966" s="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2"/>
      <c r="I967" s="2"/>
      <c r="J967" s="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2"/>
      <c r="I968" s="2"/>
      <c r="J968" s="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2"/>
      <c r="I969" s="2"/>
      <c r="J969" s="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2"/>
      <c r="I970" s="2"/>
      <c r="J970" s="2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2"/>
      <c r="I971" s="2"/>
      <c r="J971" s="2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2"/>
      <c r="I972" s="2"/>
      <c r="J972" s="2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2"/>
      <c r="I973" s="2"/>
      <c r="J973" s="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2"/>
      <c r="I974" s="2"/>
      <c r="J974" s="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2"/>
      <c r="I975" s="2"/>
      <c r="J975" s="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2"/>
      <c r="I976" s="2"/>
      <c r="J976" s="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2"/>
      <c r="I977" s="2"/>
      <c r="J977" s="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2"/>
      <c r="I978" s="2"/>
      <c r="J978" s="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2"/>
      <c r="I979" s="2"/>
      <c r="J979" s="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2"/>
      <c r="I980" s="2"/>
      <c r="J980" s="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2"/>
      <c r="I981" s="2"/>
      <c r="J981" s="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2"/>
      <c r="I982" s="2"/>
      <c r="J982" s="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2"/>
      <c r="I983" s="2"/>
      <c r="J983" s="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2"/>
      <c r="I984" s="2"/>
      <c r="J984" s="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2"/>
      <c r="I985" s="2"/>
      <c r="J985" s="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2"/>
      <c r="I986" s="2"/>
      <c r="J986" s="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2"/>
      <c r="I987" s="2"/>
      <c r="J987" s="2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2"/>
      <c r="I988" s="2"/>
      <c r="J988" s="2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2"/>
      <c r="I989" s="2"/>
      <c r="J989" s="2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2"/>
      <c r="I990" s="2"/>
      <c r="J990" s="2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2"/>
      <c r="I991" s="2"/>
      <c r="J991" s="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2"/>
      <c r="I992" s="2"/>
      <c r="J992" s="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2"/>
      <c r="I993" s="2"/>
      <c r="J993" s="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2"/>
      <c r="I994" s="2"/>
      <c r="J994" s="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2"/>
      <c r="I995" s="2"/>
      <c r="J995" s="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2"/>
      <c r="I996" s="2"/>
      <c r="J996" s="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2"/>
      <c r="I997" s="2"/>
      <c r="J997" s="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2"/>
      <c r="I998" s="2"/>
      <c r="J998" s="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2"/>
      <c r="I999" s="2"/>
      <c r="J999" s="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2"/>
      <c r="I1000" s="2"/>
      <c r="J1000" s="2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A1:E5"/>
    <mergeCell ref="A6:E9"/>
    <mergeCell ref="C11:E13"/>
    <mergeCell ref="A17:A18"/>
    <mergeCell ref="B17:B18"/>
    <mergeCell ref="C17:C18"/>
    <mergeCell ref="D17:E17"/>
    <mergeCell ref="F17:G17"/>
    <mergeCell ref="J17:M17"/>
    <mergeCell ref="A19:A21"/>
    <mergeCell ref="A22:A36"/>
    <mergeCell ref="A60:B60"/>
  </mergeCells>
  <pageMargins left="0.23622047244094491" right="0.23622047244094491" top="0.74803149606299213" bottom="0.74803149606299213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'Singole unità_Villette_Ed. Res '!$H$58:$H$61</xm:f>
          </x14:formula1>
          <xm:sqref>L19:L59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 x14ac:dyDescent="0.2"/>
  <cols>
    <col min="1" max="1" width="16.75" customWidth="1"/>
    <col min="2" max="2" width="48.25" customWidth="1"/>
    <col min="3" max="3" width="37.875" customWidth="1"/>
    <col min="4" max="5" width="44.75" customWidth="1"/>
    <col min="6" max="7" width="31.125" customWidth="1"/>
    <col min="8" max="8" width="12.125" hidden="1" customWidth="1"/>
    <col min="9" max="10" width="31.625" customWidth="1"/>
    <col min="11" max="11" width="26.875" customWidth="1"/>
    <col min="12" max="12" width="22.125" customWidth="1"/>
    <col min="13" max="26" width="7.5" customWidth="1"/>
  </cols>
  <sheetData>
    <row r="1" spans="1:26" ht="14.25" customHeight="1" x14ac:dyDescent="0.2">
      <c r="A1" s="164" t="s">
        <v>61</v>
      </c>
      <c r="B1" s="165"/>
      <c r="C1" s="165"/>
      <c r="D1" s="165"/>
      <c r="E1" s="16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66"/>
      <c r="B2" s="167"/>
      <c r="C2" s="167"/>
      <c r="D2" s="167"/>
      <c r="E2" s="16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166"/>
      <c r="B3" s="167"/>
      <c r="C3" s="167"/>
      <c r="D3" s="167"/>
      <c r="E3" s="16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66"/>
      <c r="B4" s="167"/>
      <c r="C4" s="167"/>
      <c r="D4" s="167"/>
      <c r="E4" s="16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68"/>
      <c r="B5" s="169"/>
      <c r="C5" s="169"/>
      <c r="D5" s="169"/>
      <c r="E5" s="16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164" t="s">
        <v>62</v>
      </c>
      <c r="B6" s="165"/>
      <c r="C6" s="165"/>
      <c r="D6" s="165"/>
      <c r="E6" s="165"/>
      <c r="F6" s="1"/>
      <c r="G6" s="1"/>
      <c r="H6" s="1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166"/>
      <c r="B7" s="167"/>
      <c r="C7" s="167"/>
      <c r="D7" s="167"/>
      <c r="E7" s="167"/>
      <c r="F7" s="1"/>
      <c r="G7" s="1"/>
      <c r="H7" s="1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166"/>
      <c r="B8" s="167"/>
      <c r="C8" s="167"/>
      <c r="D8" s="167"/>
      <c r="E8" s="167"/>
      <c r="F8" s="1"/>
      <c r="G8" s="1"/>
      <c r="H8" s="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168"/>
      <c r="B9" s="169"/>
      <c r="C9" s="169"/>
      <c r="D9" s="169"/>
      <c r="E9" s="169"/>
      <c r="F9" s="1"/>
      <c r="G9" s="1"/>
      <c r="H9" s="1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17"/>
      <c r="B10" s="1"/>
      <c r="C10" s="1"/>
      <c r="D10" s="1"/>
      <c r="E10" s="1"/>
      <c r="F10" s="1"/>
      <c r="G10" s="1"/>
      <c r="H10" s="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87" customHeight="1" x14ac:dyDescent="0.25">
      <c r="A11" s="110" t="s">
        <v>63</v>
      </c>
      <c r="B11" s="111">
        <v>1</v>
      </c>
      <c r="C11" s="170" t="s">
        <v>64</v>
      </c>
      <c r="D11" s="165"/>
      <c r="E11" s="171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88.5" customHeight="1" x14ac:dyDescent="0.25">
      <c r="A12" s="16"/>
      <c r="B12" s="109"/>
      <c r="C12" s="168"/>
      <c r="D12" s="169"/>
      <c r="E12" s="173"/>
      <c r="F12" s="1"/>
      <c r="G12" s="1"/>
      <c r="H12" s="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16"/>
      <c r="B13" s="109"/>
      <c r="C13" s="15"/>
      <c r="D13" s="15"/>
      <c r="E13" s="15"/>
      <c r="F13" s="1"/>
      <c r="G13" s="1"/>
      <c r="H13" s="1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5"/>
      <c r="B14" s="7"/>
      <c r="C14" s="7"/>
      <c r="D14" s="7"/>
      <c r="E14" s="7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9.25" customHeight="1" x14ac:dyDescent="0.25">
      <c r="A15" s="17"/>
      <c r="B15" s="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33" customHeight="1" x14ac:dyDescent="0.25">
      <c r="A16" s="174" t="s">
        <v>9</v>
      </c>
      <c r="B16" s="180" t="s">
        <v>10</v>
      </c>
      <c r="C16" s="177" t="s">
        <v>11</v>
      </c>
      <c r="D16" s="153" t="s">
        <v>65</v>
      </c>
      <c r="E16" s="179"/>
      <c r="F16" s="155" t="s">
        <v>13</v>
      </c>
      <c r="G16" s="157"/>
      <c r="H16" s="112"/>
      <c r="I16" s="155" t="s">
        <v>14</v>
      </c>
      <c r="J16" s="156"/>
      <c r="K16" s="156"/>
      <c r="L16" s="157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34.5" customHeight="1" x14ac:dyDescent="0.25">
      <c r="A17" s="160"/>
      <c r="B17" s="181"/>
      <c r="C17" s="178"/>
      <c r="D17" s="113" t="s">
        <v>66</v>
      </c>
      <c r="E17" s="114" t="s">
        <v>16</v>
      </c>
      <c r="F17" s="25" t="s">
        <v>17</v>
      </c>
      <c r="G17" s="26" t="s">
        <v>18</v>
      </c>
      <c r="H17" s="115" t="s">
        <v>19</v>
      </c>
      <c r="I17" s="23" t="s">
        <v>21</v>
      </c>
      <c r="J17" s="24" t="s">
        <v>22</v>
      </c>
      <c r="K17" s="25" t="s">
        <v>23</v>
      </c>
      <c r="L17" s="26" t="s">
        <v>24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 x14ac:dyDescent="0.25">
      <c r="A18" s="158" t="s">
        <v>25</v>
      </c>
      <c r="B18" s="28" t="s">
        <v>26</v>
      </c>
      <c r="C18" s="116" t="s">
        <v>27</v>
      </c>
      <c r="D18" s="117"/>
      <c r="E18" s="118"/>
      <c r="F18" s="55">
        <f t="shared" ref="F18:F54" si="0">B$11*H18</f>
        <v>50000</v>
      </c>
      <c r="G18" s="56">
        <f t="shared" ref="G18:G28" si="1">IF(F18&lt;D18,D18-F18,0)</f>
        <v>0</v>
      </c>
      <c r="H18" s="3">
        <v>50000</v>
      </c>
      <c r="I18" s="119"/>
      <c r="J18" s="120"/>
      <c r="K18" s="119"/>
      <c r="L18" s="120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 x14ac:dyDescent="0.25">
      <c r="A19" s="159"/>
      <c r="B19" s="36" t="s">
        <v>28</v>
      </c>
      <c r="C19" s="121" t="s">
        <v>27</v>
      </c>
      <c r="D19" s="122"/>
      <c r="E19" s="123"/>
      <c r="F19" s="39">
        <f t="shared" si="0"/>
        <v>30000</v>
      </c>
      <c r="G19" s="40">
        <f t="shared" si="1"/>
        <v>0</v>
      </c>
      <c r="H19" s="3">
        <v>30000</v>
      </c>
      <c r="I19" s="41"/>
      <c r="J19" s="42"/>
      <c r="K19" s="41"/>
      <c r="L19" s="42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160"/>
      <c r="B20" s="44" t="s">
        <v>29</v>
      </c>
      <c r="C20" s="124" t="s">
        <v>27</v>
      </c>
      <c r="D20" s="125"/>
      <c r="E20" s="126"/>
      <c r="F20" s="47">
        <f t="shared" si="0"/>
        <v>96000</v>
      </c>
      <c r="G20" s="48">
        <f t="shared" si="1"/>
        <v>0</v>
      </c>
      <c r="H20" s="3">
        <v>96000</v>
      </c>
      <c r="I20" s="49"/>
      <c r="J20" s="50"/>
      <c r="K20" s="49"/>
      <c r="L20" s="50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A21" s="161" t="s">
        <v>30</v>
      </c>
      <c r="B21" s="52" t="s">
        <v>31</v>
      </c>
      <c r="C21" s="127" t="s">
        <v>27</v>
      </c>
      <c r="D21" s="128"/>
      <c r="E21" s="129"/>
      <c r="F21" s="31">
        <f t="shared" si="0"/>
        <v>54545.454545454544</v>
      </c>
      <c r="G21" s="32">
        <f t="shared" si="1"/>
        <v>0</v>
      </c>
      <c r="H21" s="3">
        <f t="shared" ref="H21:H22" si="2">60000/1.1</f>
        <v>54545.454545454544</v>
      </c>
      <c r="I21" s="57"/>
      <c r="J21" s="58"/>
      <c r="K21" s="57"/>
      <c r="L21" s="58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159"/>
      <c r="B22" s="60" t="s">
        <v>32</v>
      </c>
      <c r="C22" s="130" t="s">
        <v>27</v>
      </c>
      <c r="D22" s="131"/>
      <c r="E22" s="132"/>
      <c r="F22" s="39">
        <f t="shared" si="0"/>
        <v>54545.454545454544</v>
      </c>
      <c r="G22" s="40">
        <f t="shared" si="1"/>
        <v>0</v>
      </c>
      <c r="H22" s="3">
        <f t="shared" si="2"/>
        <v>54545.454545454544</v>
      </c>
      <c r="I22" s="63"/>
      <c r="J22" s="64"/>
      <c r="K22" s="63"/>
      <c r="L22" s="6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5">
      <c r="A23" s="159"/>
      <c r="B23" s="60" t="s">
        <v>33</v>
      </c>
      <c r="C23" s="130" t="s">
        <v>27</v>
      </c>
      <c r="D23" s="131"/>
      <c r="E23" s="132"/>
      <c r="F23" s="39">
        <f t="shared" si="0"/>
        <v>27272.727272727272</v>
      </c>
      <c r="G23" s="40">
        <f t="shared" si="1"/>
        <v>0</v>
      </c>
      <c r="H23" s="3">
        <f t="shared" ref="H23:H26" si="3">30000/1.1</f>
        <v>27272.727272727272</v>
      </c>
      <c r="I23" s="63"/>
      <c r="J23" s="64"/>
      <c r="K23" s="63"/>
      <c r="L23" s="6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5">
      <c r="A24" s="159"/>
      <c r="B24" s="60" t="s">
        <v>34</v>
      </c>
      <c r="C24" s="130" t="s">
        <v>27</v>
      </c>
      <c r="D24" s="131"/>
      <c r="E24" s="132"/>
      <c r="F24" s="39">
        <f t="shared" si="0"/>
        <v>27272.727272727272</v>
      </c>
      <c r="G24" s="40">
        <f t="shared" si="1"/>
        <v>0</v>
      </c>
      <c r="H24" s="3">
        <f t="shared" si="3"/>
        <v>27272.727272727272</v>
      </c>
      <c r="I24" s="63"/>
      <c r="J24" s="64"/>
      <c r="K24" s="63"/>
      <c r="L24" s="6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5">
      <c r="A25" s="159"/>
      <c r="B25" s="60" t="s">
        <v>35</v>
      </c>
      <c r="C25" s="130" t="s">
        <v>27</v>
      </c>
      <c r="D25" s="131"/>
      <c r="E25" s="132"/>
      <c r="F25" s="39">
        <f t="shared" si="0"/>
        <v>27272.727272727272</v>
      </c>
      <c r="G25" s="40">
        <f t="shared" si="1"/>
        <v>0</v>
      </c>
      <c r="H25" s="3">
        <f t="shared" si="3"/>
        <v>27272.727272727272</v>
      </c>
      <c r="I25" s="63"/>
      <c r="J25" s="64"/>
      <c r="K25" s="63"/>
      <c r="L25" s="6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5">
      <c r="A26" s="159"/>
      <c r="B26" s="60" t="s">
        <v>36</v>
      </c>
      <c r="C26" s="130" t="s">
        <v>27</v>
      </c>
      <c r="D26" s="131"/>
      <c r="E26" s="132"/>
      <c r="F26" s="39">
        <f t="shared" si="0"/>
        <v>27272.727272727272</v>
      </c>
      <c r="G26" s="40">
        <f t="shared" si="1"/>
        <v>0</v>
      </c>
      <c r="H26" s="3">
        <f t="shared" si="3"/>
        <v>27272.727272727272</v>
      </c>
      <c r="I26" s="63"/>
      <c r="J26" s="64"/>
      <c r="K26" s="63"/>
      <c r="L26" s="6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5">
      <c r="A27" s="159"/>
      <c r="B27" s="60" t="s">
        <v>37</v>
      </c>
      <c r="C27" s="130" t="s">
        <v>27</v>
      </c>
      <c r="D27" s="131"/>
      <c r="E27" s="132"/>
      <c r="F27" s="39">
        <f t="shared" si="0"/>
        <v>54545.454545454544</v>
      </c>
      <c r="G27" s="40">
        <f t="shared" si="1"/>
        <v>0</v>
      </c>
      <c r="H27" s="3">
        <f>60000/1.1</f>
        <v>54545.454545454544</v>
      </c>
      <c r="I27" s="63"/>
      <c r="J27" s="64"/>
      <c r="K27" s="63"/>
      <c r="L27" s="6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5">
      <c r="A28" s="159"/>
      <c r="B28" s="60" t="s">
        <v>38</v>
      </c>
      <c r="C28" s="130" t="s">
        <v>27</v>
      </c>
      <c r="D28" s="131"/>
      <c r="E28" s="132"/>
      <c r="F28" s="39">
        <f t="shared" si="0"/>
        <v>27272.727272727272</v>
      </c>
      <c r="G28" s="40">
        <f t="shared" si="1"/>
        <v>0</v>
      </c>
      <c r="H28" s="3">
        <f>30000/1.1</f>
        <v>27272.727272727272</v>
      </c>
      <c r="I28" s="63"/>
      <c r="J28" s="64"/>
      <c r="K28" s="63"/>
      <c r="L28" s="6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5">
      <c r="A29" s="159"/>
      <c r="B29" s="60" t="s">
        <v>39</v>
      </c>
      <c r="C29" s="130" t="s">
        <v>27</v>
      </c>
      <c r="D29" s="131"/>
      <c r="E29" s="132"/>
      <c r="F29" s="133">
        <f t="shared" si="0"/>
        <v>0</v>
      </c>
      <c r="G29" s="40"/>
      <c r="H29" s="3">
        <v>0</v>
      </c>
      <c r="I29" s="63"/>
      <c r="J29" s="64"/>
      <c r="K29" s="63"/>
      <c r="L29" s="6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5">
      <c r="A30" s="159"/>
      <c r="B30" s="60" t="s">
        <v>40</v>
      </c>
      <c r="C30" s="130" t="s">
        <v>27</v>
      </c>
      <c r="D30" s="131"/>
      <c r="E30" s="132"/>
      <c r="F30" s="133">
        <f t="shared" si="0"/>
        <v>90909.090909090897</v>
      </c>
      <c r="G30" s="40">
        <f t="shared" ref="G30:G46" si="4">IF(F30&lt;D30,D30-F30,0)</f>
        <v>0</v>
      </c>
      <c r="H30" s="3">
        <f>100000/1.1</f>
        <v>90909.090909090897</v>
      </c>
      <c r="I30" s="63"/>
      <c r="J30" s="64"/>
      <c r="K30" s="63"/>
      <c r="L30" s="6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5">
      <c r="A31" s="159"/>
      <c r="B31" s="60" t="s">
        <v>41</v>
      </c>
      <c r="C31" s="130" t="s">
        <v>27</v>
      </c>
      <c r="D31" s="131"/>
      <c r="E31" s="132"/>
      <c r="F31" s="133">
        <f t="shared" si="0"/>
        <v>48000</v>
      </c>
      <c r="G31" s="40">
        <f t="shared" si="4"/>
        <v>0</v>
      </c>
      <c r="H31" s="3">
        <v>48000</v>
      </c>
      <c r="I31" s="63"/>
      <c r="J31" s="64"/>
      <c r="K31" s="63"/>
      <c r="L31" s="6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5">
      <c r="A32" s="159"/>
      <c r="B32" s="60" t="s">
        <v>42</v>
      </c>
      <c r="C32" s="130" t="s">
        <v>27</v>
      </c>
      <c r="D32" s="131"/>
      <c r="E32" s="132"/>
      <c r="F32" s="133">
        <f t="shared" si="0"/>
        <v>48000</v>
      </c>
      <c r="G32" s="40">
        <f t="shared" si="4"/>
        <v>0</v>
      </c>
      <c r="H32" s="3">
        <v>48000</v>
      </c>
      <c r="I32" s="63"/>
      <c r="J32" s="64"/>
      <c r="K32" s="63"/>
      <c r="L32" s="6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5">
      <c r="A33" s="159"/>
      <c r="B33" s="60" t="s">
        <v>43</v>
      </c>
      <c r="C33" s="130" t="s">
        <v>27</v>
      </c>
      <c r="D33" s="131"/>
      <c r="E33" s="132"/>
      <c r="F33" s="133">
        <f t="shared" si="0"/>
        <v>2000</v>
      </c>
      <c r="G33" s="40">
        <f t="shared" si="4"/>
        <v>0</v>
      </c>
      <c r="H33" s="3">
        <v>2000</v>
      </c>
      <c r="I33" s="63"/>
      <c r="J33" s="64"/>
      <c r="K33" s="63"/>
      <c r="L33" s="6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159"/>
      <c r="B34" s="60" t="s">
        <v>44</v>
      </c>
      <c r="C34" s="130" t="s">
        <v>27</v>
      </c>
      <c r="D34" s="131"/>
      <c r="E34" s="132"/>
      <c r="F34" s="133">
        <f t="shared" si="0"/>
        <v>54545.454545454544</v>
      </c>
      <c r="G34" s="40">
        <f t="shared" si="4"/>
        <v>0</v>
      </c>
      <c r="H34" s="3">
        <f>60000/1.1</f>
        <v>54545.454545454544</v>
      </c>
      <c r="I34" s="63"/>
      <c r="J34" s="64"/>
      <c r="K34" s="63"/>
      <c r="L34" s="6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160"/>
      <c r="B35" s="70" t="s">
        <v>45</v>
      </c>
      <c r="C35" s="134" t="s">
        <v>27</v>
      </c>
      <c r="D35" s="135"/>
      <c r="E35" s="136"/>
      <c r="F35" s="137">
        <f t="shared" si="0"/>
        <v>96000</v>
      </c>
      <c r="G35" s="138">
        <f t="shared" si="4"/>
        <v>0</v>
      </c>
      <c r="H35" s="3">
        <v>96000</v>
      </c>
      <c r="I35" s="139"/>
      <c r="J35" s="105"/>
      <c r="K35" s="139"/>
      <c r="L35" s="105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5">
      <c r="A36" s="86">
        <v>0.8</v>
      </c>
      <c r="B36" s="88" t="s">
        <v>49</v>
      </c>
      <c r="C36" s="140" t="s">
        <v>50</v>
      </c>
      <c r="D36" s="141"/>
      <c r="E36" s="142"/>
      <c r="F36" s="39">
        <f t="shared" si="0"/>
        <v>96000</v>
      </c>
      <c r="G36" s="40">
        <f t="shared" si="4"/>
        <v>0</v>
      </c>
      <c r="H36" s="3">
        <v>96000</v>
      </c>
      <c r="I36" s="57"/>
      <c r="J36" s="58"/>
      <c r="K36" s="57"/>
      <c r="L36" s="58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86">
        <v>0.7</v>
      </c>
      <c r="B37" s="88" t="s">
        <v>51</v>
      </c>
      <c r="C37" s="143" t="s">
        <v>50</v>
      </c>
      <c r="D37" s="141"/>
      <c r="E37" s="142"/>
      <c r="F37" s="39">
        <f t="shared" si="0"/>
        <v>96000</v>
      </c>
      <c r="G37" s="40">
        <f t="shared" si="4"/>
        <v>0</v>
      </c>
      <c r="H37" s="3">
        <v>96000</v>
      </c>
      <c r="I37" s="63"/>
      <c r="J37" s="64"/>
      <c r="K37" s="63"/>
      <c r="L37" s="6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86">
        <v>0.5</v>
      </c>
      <c r="B38" s="88" t="s">
        <v>31</v>
      </c>
      <c r="C38" s="143" t="s">
        <v>47</v>
      </c>
      <c r="D38" s="141"/>
      <c r="E38" s="142"/>
      <c r="F38" s="39">
        <f t="shared" si="0"/>
        <v>120000</v>
      </c>
      <c r="G38" s="40">
        <f t="shared" si="4"/>
        <v>0</v>
      </c>
      <c r="H38" s="3">
        <f t="shared" ref="H38:H39" si="5">60000/0.5</f>
        <v>120000</v>
      </c>
      <c r="I38" s="63"/>
      <c r="J38" s="64"/>
      <c r="K38" s="63"/>
      <c r="L38" s="6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5">
      <c r="A39" s="86">
        <v>0.5</v>
      </c>
      <c r="B39" s="88" t="s">
        <v>32</v>
      </c>
      <c r="C39" s="143" t="s">
        <v>47</v>
      </c>
      <c r="D39" s="141"/>
      <c r="E39" s="142"/>
      <c r="F39" s="39">
        <f t="shared" si="0"/>
        <v>120000</v>
      </c>
      <c r="G39" s="40">
        <f t="shared" si="4"/>
        <v>0</v>
      </c>
      <c r="H39" s="3">
        <f t="shared" si="5"/>
        <v>120000</v>
      </c>
      <c r="I39" s="63"/>
      <c r="J39" s="64"/>
      <c r="K39" s="63"/>
      <c r="L39" s="6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5">
      <c r="A40" s="86">
        <v>0.5</v>
      </c>
      <c r="B40" s="88" t="s">
        <v>33</v>
      </c>
      <c r="C40" s="143" t="s">
        <v>47</v>
      </c>
      <c r="D40" s="141"/>
      <c r="E40" s="142"/>
      <c r="F40" s="39">
        <f t="shared" si="0"/>
        <v>60000</v>
      </c>
      <c r="G40" s="40">
        <f t="shared" si="4"/>
        <v>0</v>
      </c>
      <c r="H40" s="3">
        <f t="shared" ref="H40:H41" si="6">30000/0.5</f>
        <v>60000</v>
      </c>
      <c r="I40" s="63"/>
      <c r="J40" s="64"/>
      <c r="K40" s="63"/>
      <c r="L40" s="6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86">
        <v>0.5</v>
      </c>
      <c r="B41" s="88" t="s">
        <v>34</v>
      </c>
      <c r="C41" s="143" t="s">
        <v>47</v>
      </c>
      <c r="D41" s="141"/>
      <c r="E41" s="142"/>
      <c r="F41" s="39">
        <f t="shared" si="0"/>
        <v>60000</v>
      </c>
      <c r="G41" s="40">
        <f t="shared" si="4"/>
        <v>0</v>
      </c>
      <c r="H41" s="3">
        <f t="shared" si="6"/>
        <v>60000</v>
      </c>
      <c r="I41" s="63"/>
      <c r="J41" s="64"/>
      <c r="K41" s="63"/>
      <c r="L41" s="6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86">
        <v>0.65</v>
      </c>
      <c r="B42" s="88" t="s">
        <v>34</v>
      </c>
      <c r="C42" s="143" t="s">
        <v>47</v>
      </c>
      <c r="D42" s="141"/>
      <c r="E42" s="142"/>
      <c r="F42" s="39">
        <f t="shared" si="0"/>
        <v>46153.846153846149</v>
      </c>
      <c r="G42" s="40">
        <f t="shared" si="4"/>
        <v>0</v>
      </c>
      <c r="H42" s="3">
        <f t="shared" ref="H42:H44" si="7">30000/0.65</f>
        <v>46153.846153846149</v>
      </c>
      <c r="I42" s="63"/>
      <c r="J42" s="64"/>
      <c r="K42" s="63"/>
      <c r="L42" s="6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5">
      <c r="A43" s="86">
        <v>0.65</v>
      </c>
      <c r="B43" s="88" t="s">
        <v>35</v>
      </c>
      <c r="C43" s="143" t="s">
        <v>47</v>
      </c>
      <c r="D43" s="141"/>
      <c r="E43" s="142"/>
      <c r="F43" s="39">
        <f t="shared" si="0"/>
        <v>46153.846153846149</v>
      </c>
      <c r="G43" s="40">
        <f t="shared" si="4"/>
        <v>0</v>
      </c>
      <c r="H43" s="3">
        <f t="shared" si="7"/>
        <v>46153.846153846149</v>
      </c>
      <c r="I43" s="63"/>
      <c r="J43" s="64"/>
      <c r="K43" s="63"/>
      <c r="L43" s="6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5">
      <c r="A44" s="86">
        <v>0.65</v>
      </c>
      <c r="B44" s="88" t="s">
        <v>36</v>
      </c>
      <c r="C44" s="143" t="s">
        <v>47</v>
      </c>
      <c r="D44" s="141"/>
      <c r="E44" s="142"/>
      <c r="F44" s="39">
        <f t="shared" si="0"/>
        <v>46153.846153846149</v>
      </c>
      <c r="G44" s="40">
        <f t="shared" si="4"/>
        <v>0</v>
      </c>
      <c r="H44" s="3">
        <f t="shared" si="7"/>
        <v>46153.846153846149</v>
      </c>
      <c r="I44" s="63"/>
      <c r="J44" s="64"/>
      <c r="K44" s="63"/>
      <c r="L44" s="6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5">
      <c r="A45" s="86">
        <v>0.65</v>
      </c>
      <c r="B45" s="88" t="s">
        <v>37</v>
      </c>
      <c r="C45" s="143" t="s">
        <v>47</v>
      </c>
      <c r="D45" s="141"/>
      <c r="E45" s="142"/>
      <c r="F45" s="39">
        <f t="shared" si="0"/>
        <v>92307.692307692298</v>
      </c>
      <c r="G45" s="40">
        <f t="shared" si="4"/>
        <v>0</v>
      </c>
      <c r="H45" s="3">
        <f>60000/0.65</f>
        <v>92307.692307692298</v>
      </c>
      <c r="I45" s="63"/>
      <c r="J45" s="64"/>
      <c r="K45" s="63"/>
      <c r="L45" s="6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5">
      <c r="A46" s="86">
        <v>0.65</v>
      </c>
      <c r="B46" s="88" t="s">
        <v>38</v>
      </c>
      <c r="C46" s="143" t="s">
        <v>47</v>
      </c>
      <c r="D46" s="141"/>
      <c r="E46" s="142"/>
      <c r="F46" s="39">
        <f t="shared" si="0"/>
        <v>46153.846153846149</v>
      </c>
      <c r="G46" s="40">
        <f t="shared" si="4"/>
        <v>0</v>
      </c>
      <c r="H46" s="3">
        <f>30000/0.65</f>
        <v>46153.846153846149</v>
      </c>
      <c r="I46" s="63"/>
      <c r="J46" s="64"/>
      <c r="K46" s="63"/>
      <c r="L46" s="6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5">
      <c r="A47" s="86">
        <v>0.65</v>
      </c>
      <c r="B47" s="88" t="s">
        <v>39</v>
      </c>
      <c r="C47" s="143" t="s">
        <v>47</v>
      </c>
      <c r="D47" s="141"/>
      <c r="E47" s="142"/>
      <c r="F47" s="39">
        <f t="shared" si="0"/>
        <v>0</v>
      </c>
      <c r="G47" s="40"/>
      <c r="H47" s="3">
        <v>0</v>
      </c>
      <c r="I47" s="63"/>
      <c r="J47" s="64"/>
      <c r="K47" s="63"/>
      <c r="L47" s="6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5">
      <c r="A48" s="86">
        <v>0.65</v>
      </c>
      <c r="B48" s="88" t="s">
        <v>40</v>
      </c>
      <c r="C48" s="143" t="s">
        <v>47</v>
      </c>
      <c r="D48" s="141"/>
      <c r="E48" s="142"/>
      <c r="F48" s="39">
        <f t="shared" si="0"/>
        <v>153846.15384615384</v>
      </c>
      <c r="G48" s="40">
        <f t="shared" ref="G48:G49" si="8">IF(F48&lt;D48,D48-F48,0)</f>
        <v>0</v>
      </c>
      <c r="H48" s="3">
        <f>100000/0.65</f>
        <v>153846.15384615384</v>
      </c>
      <c r="I48" s="63"/>
      <c r="J48" s="64"/>
      <c r="K48" s="63"/>
      <c r="L48" s="6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5">
      <c r="A49" s="86">
        <v>0.5</v>
      </c>
      <c r="B49" s="88" t="s">
        <v>41</v>
      </c>
      <c r="C49" s="143" t="s">
        <v>47</v>
      </c>
      <c r="D49" s="141"/>
      <c r="E49" s="142"/>
      <c r="F49" s="39">
        <f t="shared" si="0"/>
        <v>48000</v>
      </c>
      <c r="G49" s="40">
        <f t="shared" si="8"/>
        <v>0</v>
      </c>
      <c r="H49" s="3">
        <v>48000</v>
      </c>
      <c r="I49" s="63"/>
      <c r="J49" s="64"/>
      <c r="K49" s="63"/>
      <c r="L49" s="6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5">
      <c r="A50" s="86">
        <v>0.9</v>
      </c>
      <c r="B50" s="88" t="s">
        <v>56</v>
      </c>
      <c r="C50" s="143" t="s">
        <v>57</v>
      </c>
      <c r="D50" s="141"/>
      <c r="E50" s="142"/>
      <c r="F50" s="39">
        <f t="shared" si="0"/>
        <v>0</v>
      </c>
      <c r="G50" s="40"/>
      <c r="H50" s="3">
        <v>0</v>
      </c>
      <c r="I50" s="63"/>
      <c r="J50" s="64"/>
      <c r="K50" s="63"/>
      <c r="L50" s="6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5">
      <c r="A51" s="86">
        <v>0.5</v>
      </c>
      <c r="B51" s="88" t="s">
        <v>42</v>
      </c>
      <c r="C51" s="143" t="s">
        <v>47</v>
      </c>
      <c r="D51" s="141"/>
      <c r="E51" s="142"/>
      <c r="F51" s="39">
        <f t="shared" si="0"/>
        <v>48000</v>
      </c>
      <c r="G51" s="40">
        <f t="shared" ref="G51:G54" si="9">IF(F51&lt;D51,D51-F51,0)</f>
        <v>0</v>
      </c>
      <c r="H51" s="3">
        <v>48000</v>
      </c>
      <c r="I51" s="63"/>
      <c r="J51" s="64"/>
      <c r="K51" s="63"/>
      <c r="L51" s="6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5">
      <c r="A52" s="86">
        <v>0.5</v>
      </c>
      <c r="B52" s="88" t="s">
        <v>43</v>
      </c>
      <c r="C52" s="143" t="s">
        <v>47</v>
      </c>
      <c r="D52" s="141"/>
      <c r="E52" s="142"/>
      <c r="F52" s="39">
        <f t="shared" si="0"/>
        <v>3000</v>
      </c>
      <c r="G52" s="40">
        <f t="shared" si="9"/>
        <v>0</v>
      </c>
      <c r="H52" s="3">
        <v>3000</v>
      </c>
      <c r="I52" s="63"/>
      <c r="J52" s="64"/>
      <c r="K52" s="63"/>
      <c r="L52" s="6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5">
      <c r="A53" s="86">
        <v>0.65</v>
      </c>
      <c r="B53" s="88" t="s">
        <v>44</v>
      </c>
      <c r="C53" s="143" t="s">
        <v>47</v>
      </c>
      <c r="D53" s="141"/>
      <c r="E53" s="142"/>
      <c r="F53" s="39">
        <f t="shared" si="0"/>
        <v>92307.692307692298</v>
      </c>
      <c r="G53" s="40">
        <f t="shared" si="9"/>
        <v>0</v>
      </c>
      <c r="H53" s="3">
        <f>60000/0.65</f>
        <v>92307.692307692298</v>
      </c>
      <c r="I53" s="63"/>
      <c r="J53" s="64"/>
      <c r="K53" s="63"/>
      <c r="L53" s="6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5">
      <c r="A54" s="95">
        <v>0.5</v>
      </c>
      <c r="B54" s="97" t="s">
        <v>58</v>
      </c>
      <c r="C54" s="144" t="s">
        <v>59</v>
      </c>
      <c r="D54" s="145"/>
      <c r="E54" s="146"/>
      <c r="F54" s="47">
        <f t="shared" si="0"/>
        <v>96000</v>
      </c>
      <c r="G54" s="48">
        <f t="shared" si="9"/>
        <v>0</v>
      </c>
      <c r="H54" s="3">
        <v>96000</v>
      </c>
      <c r="I54" s="139"/>
      <c r="J54" s="105"/>
      <c r="K54" s="139"/>
      <c r="L54" s="105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5">
      <c r="A55" s="162" t="s">
        <v>60</v>
      </c>
      <c r="B55" s="157"/>
      <c r="C55" s="147"/>
      <c r="D55" s="148">
        <f t="shared" ref="D55:E55" si="10">SUM(D18:D54)</f>
        <v>0</v>
      </c>
      <c r="E55" s="149">
        <f t="shared" si="10"/>
        <v>0</v>
      </c>
      <c r="F55" s="108"/>
      <c r="G55" s="2"/>
      <c r="H55" s="1"/>
      <c r="I55" s="3"/>
      <c r="J55" s="4"/>
      <c r="K55" s="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4"/>
      <c r="B56" s="4"/>
      <c r="C56" s="7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5">
      <c r="A57" s="4"/>
      <c r="B57" s="4"/>
      <c r="C57" s="7"/>
      <c r="D57" s="4"/>
      <c r="E57" s="4"/>
      <c r="F57" s="4"/>
      <c r="G57" s="4"/>
      <c r="H57" s="150" t="s">
        <v>67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5">
      <c r="A58" s="4"/>
      <c r="B58" s="4"/>
      <c r="C58" s="7"/>
      <c r="D58" s="4"/>
      <c r="E58" s="4"/>
      <c r="F58" s="4"/>
      <c r="G58" s="4"/>
      <c r="H58" s="151" t="s">
        <v>68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51" t="s">
        <v>69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51" t="s">
        <v>70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52" t="s">
        <v>71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A1:E5"/>
    <mergeCell ref="A6:E9"/>
    <mergeCell ref="C11:E12"/>
    <mergeCell ref="A16:A17"/>
    <mergeCell ref="B16:B17"/>
    <mergeCell ref="C16:C17"/>
    <mergeCell ref="D16:E16"/>
    <mergeCell ref="F16:G16"/>
    <mergeCell ref="I16:L16"/>
    <mergeCell ref="A18:A20"/>
    <mergeCell ref="A21:A35"/>
    <mergeCell ref="A55:B55"/>
  </mergeCells>
  <dataValidations count="1">
    <dataValidation type="list" allowBlank="1" showErrorMessage="1" sqref="K18:K54">
      <formula1>$H$58:$H$61</formula1>
    </dataValidation>
  </dataValidations>
  <pageMargins left="0.23622047244094491" right="0.23622047244094491" top="0.74803149606299213" bottom="0.74803149606299213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Condomini</vt:lpstr>
      <vt:lpstr>Singole unità_Villette_Ed. Res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Arcuri, Alessandro</dc:creator>
  <cp:lastModifiedBy>Antonello Di Meo</cp:lastModifiedBy>
  <dcterms:created xsi:type="dcterms:W3CDTF">2020-10-19T09:30:14Z</dcterms:created>
  <dcterms:modified xsi:type="dcterms:W3CDTF">2021-02-19T12:47:49Z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4f673-923e-4cdb-8bf1-dfcce5b5c514_Enabled">
    <vt:lpwstr>True</vt:lpwstr>
  </property>
  <property fmtid="{D5CDD505-2E9C-101B-9397-08002B2CF9AE}" pid="3" name="MSIP_Label_b244f673-923e-4cdb-8bf1-dfcce5b5c514_SiteId">
    <vt:lpwstr>36da45f1-dd2c-4d1f-af13-5abe46b99921</vt:lpwstr>
  </property>
  <property fmtid="{D5CDD505-2E9C-101B-9397-08002B2CF9AE}" pid="4" name="MSIP_Label_b244f673-923e-4cdb-8bf1-dfcce5b5c514_Owner">
    <vt:lpwstr>aarcuri@sts.deloitte.it</vt:lpwstr>
  </property>
  <property fmtid="{D5CDD505-2E9C-101B-9397-08002B2CF9AE}" pid="5" name="MSIP_Label_b244f673-923e-4cdb-8bf1-dfcce5b5c514_SetDate">
    <vt:lpwstr>2020-10-19T09:35:42.8548632Z</vt:lpwstr>
  </property>
  <property fmtid="{D5CDD505-2E9C-101B-9397-08002B2CF9AE}" pid="6" name="MSIP_Label_b244f673-923e-4cdb-8bf1-dfcce5b5c514_Name">
    <vt:lpwstr>Confidential</vt:lpwstr>
  </property>
  <property fmtid="{D5CDD505-2E9C-101B-9397-08002B2CF9AE}" pid="7" name="MSIP_Label_b244f673-923e-4cdb-8bf1-dfcce5b5c514_Application">
    <vt:lpwstr>Microsoft Azure Information Protection</vt:lpwstr>
  </property>
  <property fmtid="{D5CDD505-2E9C-101B-9397-08002B2CF9AE}" pid="8" name="MSIP_Label_b244f673-923e-4cdb-8bf1-dfcce5b5c514_ActionId">
    <vt:lpwstr>d7cd8ee3-e965-4752-983e-4777b4ef7c3b</vt:lpwstr>
  </property>
  <property fmtid="{D5CDD505-2E9C-101B-9397-08002B2CF9AE}" pid="9" name="MSIP_Label_b244f673-923e-4cdb-8bf1-dfcce5b5c514_Extended_MSFT_Method">
    <vt:lpwstr>Automatic</vt:lpwstr>
  </property>
  <property fmtid="{D5CDD505-2E9C-101B-9397-08002B2CF9AE}" pid="10" name="MSIP_Label_ea60d57e-af5b-4752-ac57-3e4f28ca11dc_Enabled">
    <vt:lpwstr>True</vt:lpwstr>
  </property>
  <property fmtid="{D5CDD505-2E9C-101B-9397-08002B2CF9AE}" pid="11" name="MSIP_Label_ea60d57e-af5b-4752-ac57-3e4f28ca11dc_SiteId">
    <vt:lpwstr>36da45f1-dd2c-4d1f-af13-5abe46b99921</vt:lpwstr>
  </property>
  <property fmtid="{D5CDD505-2E9C-101B-9397-08002B2CF9AE}" pid="12" name="MSIP_Label_ea60d57e-af5b-4752-ac57-3e4f28ca11dc_Owner">
    <vt:lpwstr>aarcuri@sts.deloitte.it</vt:lpwstr>
  </property>
  <property fmtid="{D5CDD505-2E9C-101B-9397-08002B2CF9AE}" pid="13" name="MSIP_Label_ea60d57e-af5b-4752-ac57-3e4f28ca11dc_SetDate">
    <vt:lpwstr>2020-10-19T09:35:42.8548632Z</vt:lpwstr>
  </property>
  <property fmtid="{D5CDD505-2E9C-101B-9397-08002B2CF9AE}" pid="14" name="MSIP_Label_ea60d57e-af5b-4752-ac57-3e4f28ca11dc_Name">
    <vt:lpwstr>No Additional Protection</vt:lpwstr>
  </property>
  <property fmtid="{D5CDD505-2E9C-101B-9397-08002B2CF9AE}" pid="15" name="MSIP_Label_ea60d57e-af5b-4752-ac57-3e4f28ca11dc_Application">
    <vt:lpwstr>Microsoft Azure Information Protection</vt:lpwstr>
  </property>
  <property fmtid="{D5CDD505-2E9C-101B-9397-08002B2CF9AE}" pid="16" name="MSIP_Label_ea60d57e-af5b-4752-ac57-3e4f28ca11dc_ActionId">
    <vt:lpwstr>d7cd8ee3-e965-4752-983e-4777b4ef7c3b</vt:lpwstr>
  </property>
  <property fmtid="{D5CDD505-2E9C-101B-9397-08002B2CF9AE}" pid="17" name="MSIP_Label_ea60d57e-af5b-4752-ac57-3e4f28ca11dc_Parent">
    <vt:lpwstr>b244f673-923e-4cdb-8bf1-dfcce5b5c514</vt:lpwstr>
  </property>
  <property fmtid="{D5CDD505-2E9C-101B-9397-08002B2CF9AE}" pid="18" name="MSIP_Label_ea60d57e-af5b-4752-ac57-3e4f28ca11dc_Extended_MSFT_Method">
    <vt:lpwstr>Automatic</vt:lpwstr>
  </property>
  <property fmtid="{D5CDD505-2E9C-101B-9397-08002B2CF9AE}" pid="19" name="Sensitivity">
    <vt:lpwstr>Confidential No Additional Protection</vt:lpwstr>
  </property>
</Properties>
</file>